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ulhem/Documents/MesDocs_mulhem/talks/Cours/2021-2022/MOSIG/"/>
    </mc:Choice>
  </mc:AlternateContent>
  <xr:revisionPtr revIDLastSave="0" documentId="13_ncr:1_{FC44D9BA-627C-4C4E-AF2C-9E4B356AB230}" xr6:coauthVersionLast="47" xr6:coauthVersionMax="47" xr10:uidLastSave="{00000000-0000-0000-0000-000000000000}"/>
  <bookViews>
    <workbookView xWindow="15800" yWindow="-21420" windowWidth="28300" windowHeight="17540" tabRatio="500" activeTab="1" xr2:uid="{00000000-000D-0000-FFFF-FFFF00000000}"/>
  </bookViews>
  <sheets>
    <sheet name="HITS" sheetId="1" r:id="rId1"/>
    <sheet name="Pageran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0" i="1" l="1"/>
  <c r="J29" i="1"/>
  <c r="H29" i="1"/>
  <c r="F29" i="1"/>
  <c r="H34" i="2"/>
  <c r="G34" i="2"/>
  <c r="F34" i="2"/>
  <c r="E35" i="2" s="1"/>
  <c r="E34" i="2"/>
  <c r="F35" i="2" s="1"/>
  <c r="F36" i="2" l="1"/>
  <c r="H36" i="2"/>
  <c r="G36" i="2"/>
  <c r="H35" i="2"/>
  <c r="G35" i="2"/>
  <c r="E36" i="2" s="1"/>
  <c r="H19" i="2"/>
  <c r="G19" i="2"/>
  <c r="E25" i="2"/>
  <c r="E24" i="2"/>
  <c r="E23" i="2"/>
  <c r="E22" i="2"/>
  <c r="E21" i="2"/>
  <c r="E20" i="2"/>
  <c r="E19" i="2"/>
  <c r="H37" i="2" l="1"/>
  <c r="G37" i="2"/>
  <c r="F37" i="2"/>
  <c r="E38" i="2" s="1"/>
  <c r="E37" i="2"/>
  <c r="F20" i="2"/>
  <c r="H21" i="2" s="1"/>
  <c r="F19" i="2"/>
  <c r="J19" i="2" s="1"/>
  <c r="F38" i="1"/>
  <c r="G39" i="1" s="1"/>
  <c r="G38" i="1"/>
  <c r="F39" i="1" s="1"/>
  <c r="H38" i="1"/>
  <c r="K39" i="1" s="1"/>
  <c r="I38" i="1"/>
  <c r="J38" i="1"/>
  <c r="K38" i="1"/>
  <c r="H39" i="1" s="1"/>
  <c r="L38" i="1"/>
  <c r="E38" i="1"/>
  <c r="F28" i="1"/>
  <c r="J28" i="1"/>
  <c r="H28" i="1"/>
  <c r="G28" i="1"/>
  <c r="I28" i="1"/>
  <c r="E28" i="1"/>
  <c r="E13" i="2"/>
  <c r="G12" i="2"/>
  <c r="F13" i="2" s="1"/>
  <c r="F12" i="2"/>
  <c r="G13" i="2" s="1"/>
  <c r="E12" i="2"/>
  <c r="G11" i="2"/>
  <c r="F11" i="2"/>
  <c r="E11" i="2"/>
  <c r="F19" i="1"/>
  <c r="H19" i="1"/>
  <c r="F18" i="1"/>
  <c r="H18" i="1"/>
  <c r="I19" i="1"/>
  <c r="L19" i="1" s="1"/>
  <c r="J18" i="1"/>
  <c r="I18" i="1"/>
  <c r="G18" i="1"/>
  <c r="E18" i="1"/>
  <c r="G12" i="1"/>
  <c r="F12" i="1"/>
  <c r="G8" i="1"/>
  <c r="F9" i="1" s="1"/>
  <c r="F8" i="1"/>
  <c r="G9" i="1" s="1"/>
  <c r="H8" i="1"/>
  <c r="E8" i="1"/>
  <c r="F38" i="2" l="1"/>
  <c r="G38" i="2"/>
  <c r="H38" i="2"/>
  <c r="G29" i="1"/>
  <c r="M19" i="1"/>
  <c r="J20" i="1" s="1"/>
  <c r="G21" i="2"/>
  <c r="F22" i="2" s="1"/>
  <c r="H20" i="2"/>
  <c r="F39" i="2"/>
  <c r="G39" i="2"/>
  <c r="H39" i="2"/>
  <c r="G20" i="2"/>
  <c r="F21" i="2" s="1"/>
  <c r="J21" i="2" s="1"/>
  <c r="J9" i="1"/>
  <c r="E10" i="1" s="1"/>
  <c r="G20" i="1"/>
  <c r="E20" i="1"/>
  <c r="K9" i="1"/>
  <c r="H10" i="1" s="1"/>
  <c r="O39" i="1"/>
  <c r="L40" i="1" s="1"/>
  <c r="F20" i="1"/>
  <c r="I20" i="1"/>
  <c r="I39" i="1"/>
  <c r="N39" i="1" s="1"/>
  <c r="E40" i="1" s="1"/>
  <c r="I29" i="1"/>
  <c r="J39" i="1"/>
  <c r="E40" i="2" l="1"/>
  <c r="J20" i="2"/>
  <c r="G22" i="2"/>
  <c r="F23" i="2" s="1"/>
  <c r="H22" i="2"/>
  <c r="J22" i="2"/>
  <c r="E39" i="2"/>
  <c r="H23" i="2"/>
  <c r="G23" i="2"/>
  <c r="F24" i="2" s="1"/>
  <c r="H20" i="1"/>
  <c r="I21" i="1" s="1"/>
  <c r="L21" i="1" s="1"/>
  <c r="I22" i="1" s="1"/>
  <c r="G40" i="1"/>
  <c r="H40" i="1"/>
  <c r="K41" i="1" s="1"/>
  <c r="F40" i="1"/>
  <c r="F10" i="1"/>
  <c r="K40" i="1"/>
  <c r="M29" i="1"/>
  <c r="G10" i="1"/>
  <c r="J40" i="1"/>
  <c r="I40" i="1"/>
  <c r="L29" i="1"/>
  <c r="H21" i="1"/>
  <c r="F21" i="1"/>
  <c r="H40" i="2" l="1"/>
  <c r="F40" i="2"/>
  <c r="G40" i="2"/>
  <c r="E41" i="2" s="1"/>
  <c r="G25" i="2"/>
  <c r="H25" i="2"/>
  <c r="J23" i="2"/>
  <c r="F41" i="2"/>
  <c r="G41" i="2"/>
  <c r="H41" i="2"/>
  <c r="H24" i="2"/>
  <c r="G24" i="2"/>
  <c r="F25" i="2" s="1"/>
  <c r="J25" i="2" s="1"/>
  <c r="I41" i="1"/>
  <c r="G41" i="1"/>
  <c r="M21" i="1"/>
  <c r="F22" i="1" s="1"/>
  <c r="E30" i="1"/>
  <c r="I30" i="1"/>
  <c r="H31" i="1" s="1"/>
  <c r="G22" i="1"/>
  <c r="E22" i="1"/>
  <c r="H30" i="1"/>
  <c r="J30" i="1"/>
  <c r="F30" i="1"/>
  <c r="H41" i="1"/>
  <c r="J41" i="1"/>
  <c r="F41" i="1"/>
  <c r="F42" i="2" l="1"/>
  <c r="E43" i="2" s="1"/>
  <c r="H42" i="2"/>
  <c r="G42" i="2"/>
  <c r="E42" i="2"/>
  <c r="J24" i="2"/>
  <c r="O41" i="1"/>
  <c r="L42" i="1" s="1"/>
  <c r="F31" i="1"/>
  <c r="J31" i="1"/>
  <c r="N41" i="1"/>
  <c r="G42" i="1" s="1"/>
  <c r="I31" i="1"/>
  <c r="G31" i="1"/>
  <c r="H22" i="1"/>
  <c r="H42" i="1"/>
  <c r="I42" i="1" l="1"/>
  <c r="G43" i="2"/>
  <c r="F43" i="2"/>
  <c r="H43" i="2"/>
  <c r="G44" i="2"/>
  <c r="F44" i="2"/>
  <c r="H44" i="2"/>
  <c r="E42" i="1"/>
  <c r="K42" i="1"/>
  <c r="M31" i="1"/>
  <c r="H32" i="1" s="1"/>
  <c r="L31" i="1"/>
  <c r="E32" i="1" s="1"/>
  <c r="F42" i="1"/>
  <c r="J42" i="1"/>
  <c r="E45" i="2" l="1"/>
  <c r="E44" i="2"/>
  <c r="I32" i="1"/>
  <c r="G32" i="1"/>
  <c r="F32" i="1"/>
  <c r="J32" i="1"/>
  <c r="G45" i="2" l="1"/>
  <c r="F45" i="2"/>
  <c r="H45" i="2"/>
  <c r="F46" i="2"/>
  <c r="G46" i="2"/>
  <c r="H46" i="2"/>
  <c r="E47" i="2" l="1"/>
  <c r="E46" i="2"/>
  <c r="F47" i="2" l="1"/>
  <c r="G47" i="2"/>
  <c r="H47" i="2"/>
  <c r="F48" i="2"/>
  <c r="H48" i="2"/>
  <c r="G48" i="2"/>
  <c r="E49" i="2" l="1"/>
  <c r="E48" i="2"/>
  <c r="H49" i="2" l="1"/>
  <c r="F49" i="2"/>
  <c r="G49" i="2"/>
  <c r="H50" i="2"/>
  <c r="G50" i="2"/>
  <c r="F50" i="2"/>
  <c r="E51" i="2" l="1"/>
  <c r="E50" i="2"/>
  <c r="H51" i="2" l="1"/>
  <c r="F51" i="2"/>
  <c r="G51" i="2"/>
  <c r="H52" i="2"/>
  <c r="G52" i="2"/>
  <c r="F52" i="2"/>
  <c r="E53" i="2" l="1"/>
  <c r="E52" i="2"/>
  <c r="G53" i="2" l="1"/>
  <c r="F53" i="2"/>
  <c r="H53" i="2"/>
  <c r="F54" i="2"/>
  <c r="G54" i="2"/>
  <c r="H54" i="2"/>
  <c r="E55" i="2" l="1"/>
  <c r="E54" i="2"/>
  <c r="G55" i="2" l="1"/>
  <c r="H55" i="2"/>
  <c r="F55" i="2"/>
  <c r="E56" i="2" s="1"/>
  <c r="F56" i="2"/>
  <c r="E57" i="2" s="1"/>
  <c r="H56" i="2"/>
  <c r="G56" i="2"/>
  <c r="F58" i="2" l="1"/>
  <c r="H58" i="2"/>
  <c r="G58" i="2"/>
  <c r="F57" i="2"/>
  <c r="H57" i="2"/>
  <c r="G57" i="2"/>
  <c r="E58" i="2" l="1"/>
  <c r="E59" i="2"/>
  <c r="F60" i="2" l="1"/>
  <c r="E61" i="2" s="1"/>
  <c r="H60" i="2"/>
  <c r="G60" i="2"/>
  <c r="H59" i="2"/>
  <c r="G59" i="2"/>
  <c r="F59" i="2"/>
  <c r="E60" i="2" s="1"/>
  <c r="H61" i="2" l="1"/>
  <c r="G61" i="2"/>
  <c r="F61" i="2"/>
  <c r="E62" i="2" s="1"/>
  <c r="F62" i="2"/>
  <c r="E63" i="2" s="1"/>
  <c r="H62" i="2"/>
  <c r="G62" i="2"/>
  <c r="G64" i="2" l="1"/>
  <c r="H64" i="2"/>
  <c r="F64" i="2"/>
  <c r="E65" i="2" s="1"/>
  <c r="G63" i="2"/>
  <c r="F63" i="2"/>
  <c r="H63" i="2"/>
  <c r="E64" i="2" l="1"/>
  <c r="F66" i="2"/>
  <c r="E67" i="2" s="1"/>
  <c r="G66" i="2"/>
  <c r="H66" i="2"/>
  <c r="G68" i="2" l="1"/>
  <c r="F68" i="2"/>
  <c r="E69" i="2" s="1"/>
  <c r="H68" i="2"/>
  <c r="G65" i="2"/>
  <c r="H65" i="2"/>
  <c r="F65" i="2"/>
  <c r="G70" i="2" l="1"/>
  <c r="F70" i="2"/>
  <c r="E71" i="2" s="1"/>
  <c r="H70" i="2"/>
  <c r="E66" i="2"/>
  <c r="F72" i="2" l="1"/>
  <c r="G72" i="2"/>
  <c r="H72" i="2"/>
  <c r="F67" i="2"/>
  <c r="G67" i="2"/>
  <c r="H67" i="2"/>
  <c r="E68" i="2" l="1"/>
  <c r="E73" i="2"/>
  <c r="H74" i="2" l="1"/>
  <c r="G74" i="2"/>
  <c r="F74" i="2"/>
  <c r="E75" i="2" s="1"/>
  <c r="F69" i="2"/>
  <c r="E70" i="2" s="1"/>
  <c r="H69" i="2"/>
  <c r="G69" i="2"/>
  <c r="F71" i="2" l="1"/>
  <c r="H71" i="2"/>
  <c r="G71" i="2"/>
  <c r="H76" i="2"/>
  <c r="G76" i="2"/>
  <c r="F76" i="2"/>
  <c r="E72" i="2" l="1"/>
  <c r="F73" i="2" l="1"/>
  <c r="G73" i="2"/>
  <c r="H73" i="2"/>
  <c r="E74" i="2" s="1"/>
  <c r="H75" i="2" l="1"/>
  <c r="G75" i="2"/>
  <c r="F75" i="2"/>
  <c r="E76" i="2" s="1"/>
</calcChain>
</file>

<file path=xl/sharedStrings.xml><?xml version="1.0" encoding="utf-8"?>
<sst xmlns="http://schemas.openxmlformats.org/spreadsheetml/2006/main" count="77" uniqueCount="33">
  <si>
    <t>HITS</t>
  </si>
  <si>
    <t>AUTH[A]</t>
  </si>
  <si>
    <t>HUB{A]</t>
  </si>
  <si>
    <t>HUB{B]</t>
  </si>
  <si>
    <t>INIT</t>
  </si>
  <si>
    <t>1.1</t>
  </si>
  <si>
    <t>1.2</t>
  </si>
  <si>
    <t>2.1</t>
  </si>
  <si>
    <t>2.2</t>
  </si>
  <si>
    <t>Norm (AUTH)</t>
  </si>
  <si>
    <t>norm (HUB)</t>
  </si>
  <si>
    <t>AUTH[B]</t>
  </si>
  <si>
    <t>AUTH[C]</t>
  </si>
  <si>
    <t>HUB{C]</t>
  </si>
  <si>
    <t>d</t>
  </si>
  <si>
    <t>init</t>
  </si>
  <si>
    <t>PR(A)</t>
  </si>
  <si>
    <t>PR(B)</t>
  </si>
  <si>
    <t>Slide 14</t>
  </si>
  <si>
    <t>AUTH[D]</t>
  </si>
  <si>
    <t>HUB[D]</t>
  </si>
  <si>
    <t>….</t>
  </si>
  <si>
    <t>r</t>
  </si>
  <si>
    <t>Slides Web search 2020</t>
  </si>
  <si>
    <t>Slide 12</t>
  </si>
  <si>
    <t>Slide 13</t>
  </si>
  <si>
    <t>PR(C)</t>
  </si>
  <si>
    <t>PR(D)</t>
  </si>
  <si>
    <t>avg. of abs. diff (t vs. t-1)</t>
  </si>
  <si>
    <t>Slide 11</t>
  </si>
  <si>
    <t>slide 20</t>
  </si>
  <si>
    <t>slide 21</t>
  </si>
  <si>
    <t>Slide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</si>
</sst>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2" fontId="0" fillId="0" borderId="0" xfId="0" applyNumberFormat="1"/>
    <xf numFmtId="0" fontId="0" fillId="0" borderId="0" xfId="0" applyFill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0" borderId="1" xfId="55" applyNumberFormat="1" applyFont="1" applyBorder="1" applyAlignment="1">
      <alignment horizontal="center"/>
    </xf>
    <xf numFmtId="164" fontId="0" fillId="0" borderId="1" xfId="55" applyFont="1" applyBorder="1" applyAlignment="1">
      <alignment horizontal="center"/>
    </xf>
    <xf numFmtId="0" fontId="0" fillId="0" borderId="0" xfId="0" applyFill="1" applyBorder="1"/>
    <xf numFmtId="165" fontId="0" fillId="0" borderId="1" xfId="0" applyNumberFormat="1" applyBorder="1"/>
    <xf numFmtId="165" fontId="0" fillId="4" borderId="1" xfId="0" applyNumberFormat="1" applyFill="1" applyBorder="1"/>
    <xf numFmtId="165" fontId="0" fillId="5" borderId="1" xfId="0" applyNumberFormat="1" applyFill="1" applyBorder="1"/>
    <xf numFmtId="165" fontId="0" fillId="0" borderId="0" xfId="0" applyNumberFormat="1" applyBorder="1"/>
    <xf numFmtId="2" fontId="0" fillId="0" borderId="1" xfId="55" applyNumberFormat="1" applyFont="1" applyBorder="1" applyAlignment="1">
      <alignment horizontal="center"/>
    </xf>
  </cellXfs>
  <cellStyles count="76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Milliers" xfId="55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O43"/>
  <sheetViews>
    <sheetView topLeftCell="A19" workbookViewId="0">
      <selection activeCell="E51" sqref="E51"/>
    </sheetView>
  </sheetViews>
  <sheetFormatPr baseColWidth="10" defaultRowHeight="16" x14ac:dyDescent="0.2"/>
  <cols>
    <col min="5" max="5" width="15" bestFit="1" customWidth="1"/>
    <col min="10" max="10" width="11.83203125" bestFit="1" customWidth="1"/>
  </cols>
  <sheetData>
    <row r="2" spans="3:11" x14ac:dyDescent="0.2">
      <c r="C2" t="s">
        <v>23</v>
      </c>
      <c r="D2" t="s">
        <v>22</v>
      </c>
    </row>
    <row r="4" spans="3:11" x14ac:dyDescent="0.2">
      <c r="C4" t="s">
        <v>0</v>
      </c>
    </row>
    <row r="6" spans="3:11" x14ac:dyDescent="0.2">
      <c r="D6" t="s">
        <v>29</v>
      </c>
    </row>
    <row r="7" spans="3:11" x14ac:dyDescent="0.2">
      <c r="D7" s="5"/>
      <c r="E7" s="5" t="s">
        <v>1</v>
      </c>
      <c r="F7" s="5" t="s">
        <v>2</v>
      </c>
      <c r="G7" s="5" t="s">
        <v>11</v>
      </c>
      <c r="H7" s="5" t="s">
        <v>3</v>
      </c>
      <c r="J7" t="s">
        <v>9</v>
      </c>
      <c r="K7" t="s">
        <v>10</v>
      </c>
    </row>
    <row r="8" spans="3:11" x14ac:dyDescent="0.2">
      <c r="D8" s="6" t="s">
        <v>4</v>
      </c>
      <c r="E8" s="7">
        <f>1/SQRT(2)</f>
        <v>0.70710678118654746</v>
      </c>
      <c r="F8" s="7">
        <f>1/SQRT(2)</f>
        <v>0.70710678118654746</v>
      </c>
      <c r="G8" s="7">
        <f>1/SQRT(2)</f>
        <v>0.70710678118654746</v>
      </c>
      <c r="H8" s="7">
        <f>1/SQRT(2)</f>
        <v>0.70710678118654746</v>
      </c>
    </row>
    <row r="9" spans="3:11" x14ac:dyDescent="0.2">
      <c r="D9" s="5" t="s">
        <v>5</v>
      </c>
      <c r="E9" s="5">
        <v>0</v>
      </c>
      <c r="F9" s="8">
        <f>G8</f>
        <v>0.70710678118654746</v>
      </c>
      <c r="G9" s="8">
        <f>F8</f>
        <v>0.70710678118654746</v>
      </c>
      <c r="H9" s="5">
        <v>0</v>
      </c>
      <c r="J9" s="1">
        <f>SQRT(E9*E9+G9*G9)</f>
        <v>0.70710678118654746</v>
      </c>
      <c r="K9" s="1">
        <f>SQRT(F9*F9+H9*H9)</f>
        <v>0.70710678118654746</v>
      </c>
    </row>
    <row r="10" spans="3:11" x14ac:dyDescent="0.2">
      <c r="C10" s="2"/>
      <c r="D10" s="9" t="s">
        <v>6</v>
      </c>
      <c r="E10" s="9">
        <f>E9/J9</f>
        <v>0</v>
      </c>
      <c r="F10" s="9">
        <f>F9/K9</f>
        <v>1</v>
      </c>
      <c r="G10" s="9">
        <f>G9/J9</f>
        <v>1</v>
      </c>
      <c r="H10" s="9">
        <f>H9/K9</f>
        <v>0</v>
      </c>
    </row>
    <row r="11" spans="3:11" x14ac:dyDescent="0.2">
      <c r="C11" s="2"/>
      <c r="D11" s="5" t="s">
        <v>7</v>
      </c>
      <c r="E11" s="5">
        <v>0</v>
      </c>
      <c r="F11" s="5">
        <v>1</v>
      </c>
      <c r="G11" s="5">
        <v>1</v>
      </c>
      <c r="H11" s="5">
        <v>0</v>
      </c>
      <c r="J11">
        <v>1</v>
      </c>
      <c r="K11">
        <v>1</v>
      </c>
    </row>
    <row r="12" spans="3:11" x14ac:dyDescent="0.2">
      <c r="C12" s="2"/>
      <c r="D12" s="9" t="s">
        <v>8</v>
      </c>
      <c r="E12" s="9">
        <v>0</v>
      </c>
      <c r="F12" s="10">
        <f>G11</f>
        <v>1</v>
      </c>
      <c r="G12" s="10">
        <f>F11</f>
        <v>1</v>
      </c>
      <c r="H12" s="9">
        <v>0</v>
      </c>
    </row>
    <row r="13" spans="3:11" x14ac:dyDescent="0.2">
      <c r="C13" s="2"/>
    </row>
    <row r="14" spans="3:11" x14ac:dyDescent="0.2">
      <c r="C14" s="2"/>
    </row>
    <row r="15" spans="3:11" x14ac:dyDescent="0.2">
      <c r="C15" s="2"/>
    </row>
    <row r="16" spans="3:11" x14ac:dyDescent="0.2">
      <c r="C16" s="2"/>
      <c r="D16" t="s">
        <v>24</v>
      </c>
    </row>
    <row r="17" spans="3:13" x14ac:dyDescent="0.2">
      <c r="C17" s="2"/>
      <c r="D17" s="5"/>
      <c r="E17" s="5" t="s">
        <v>1</v>
      </c>
      <c r="F17" s="5" t="s">
        <v>2</v>
      </c>
      <c r="G17" s="5" t="s">
        <v>11</v>
      </c>
      <c r="H17" s="5" t="s">
        <v>3</v>
      </c>
      <c r="I17" s="5" t="s">
        <v>12</v>
      </c>
      <c r="J17" s="5" t="s">
        <v>13</v>
      </c>
      <c r="L17" s="3" t="s">
        <v>9</v>
      </c>
      <c r="M17" s="3" t="s">
        <v>10</v>
      </c>
    </row>
    <row r="18" spans="3:13" x14ac:dyDescent="0.2">
      <c r="C18" s="2"/>
      <c r="D18" s="6" t="s">
        <v>4</v>
      </c>
      <c r="E18" s="10">
        <f t="shared" ref="E18:J18" si="0">1/SQRT(3)</f>
        <v>0.57735026918962584</v>
      </c>
      <c r="F18" s="10">
        <f t="shared" si="0"/>
        <v>0.57735026918962584</v>
      </c>
      <c r="G18" s="10">
        <f t="shared" si="0"/>
        <v>0.57735026918962584</v>
      </c>
      <c r="H18" s="10">
        <f t="shared" si="0"/>
        <v>0.57735026918962584</v>
      </c>
      <c r="I18" s="10">
        <f t="shared" si="0"/>
        <v>0.57735026918962584</v>
      </c>
      <c r="J18" s="10">
        <f t="shared" si="0"/>
        <v>0.57735026918962584</v>
      </c>
      <c r="L18" s="3"/>
      <c r="M18" s="3"/>
    </row>
    <row r="19" spans="3:13" x14ac:dyDescent="0.2">
      <c r="C19" s="2"/>
      <c r="D19" s="5" t="s">
        <v>5</v>
      </c>
      <c r="E19" s="11">
        <v>0</v>
      </c>
      <c r="F19" s="12">
        <f>1/SQRT(3)</f>
        <v>0.57735026918962584</v>
      </c>
      <c r="G19" s="11">
        <v>0</v>
      </c>
      <c r="H19" s="12">
        <f>1/SQRT(3)</f>
        <v>0.57735026918962584</v>
      </c>
      <c r="I19" s="8">
        <f>F18+H18</f>
        <v>1.1547005383792517</v>
      </c>
      <c r="J19" s="11">
        <v>0</v>
      </c>
      <c r="L19" s="4">
        <f>SQRT(E19*E19+G19*G19+I19*I19)</f>
        <v>1.1547005383792517</v>
      </c>
      <c r="M19" s="4">
        <f>SQRT(F19*F19+H19*H19+J19*J19)</f>
        <v>0.81649658092772615</v>
      </c>
    </row>
    <row r="20" spans="3:13" x14ac:dyDescent="0.2">
      <c r="C20" s="2"/>
      <c r="D20" s="9" t="s">
        <v>6</v>
      </c>
      <c r="E20" s="13">
        <f>E19/L19</f>
        <v>0</v>
      </c>
      <c r="F20" s="10">
        <f>F19/M19</f>
        <v>0.70710678118654757</v>
      </c>
      <c r="G20" s="13">
        <f>G19/L19</f>
        <v>0</v>
      </c>
      <c r="H20" s="10">
        <f>H19/M19</f>
        <v>0.70710678118654757</v>
      </c>
      <c r="I20" s="13">
        <f>I19/L19</f>
        <v>1</v>
      </c>
      <c r="J20" s="13">
        <f>J19/M19</f>
        <v>0</v>
      </c>
      <c r="L20" s="3"/>
      <c r="M20" s="3"/>
    </row>
    <row r="21" spans="3:13" x14ac:dyDescent="0.2">
      <c r="C21" s="2"/>
      <c r="D21" s="5" t="s">
        <v>7</v>
      </c>
      <c r="E21" s="11">
        <v>0</v>
      </c>
      <c r="F21" s="11">
        <f>I20</f>
        <v>1</v>
      </c>
      <c r="G21" s="11">
        <v>0</v>
      </c>
      <c r="H21" s="11">
        <f>I20</f>
        <v>1</v>
      </c>
      <c r="I21" s="8">
        <f>F20+H20</f>
        <v>1.4142135623730951</v>
      </c>
      <c r="J21" s="11">
        <v>0</v>
      </c>
      <c r="L21" s="4">
        <f>SQRT(E21*E21+G21*G21+I21*I21)</f>
        <v>1.4142135623730951</v>
      </c>
      <c r="M21" s="4">
        <f>SQRT(F21*F21+H21*H21+J21*J21)</f>
        <v>1.4142135623730951</v>
      </c>
    </row>
    <row r="22" spans="3:13" x14ac:dyDescent="0.2">
      <c r="C22" s="2"/>
      <c r="D22" s="9" t="s">
        <v>8</v>
      </c>
      <c r="E22" s="13">
        <f>E21/L21</f>
        <v>0</v>
      </c>
      <c r="F22" s="10">
        <f>F21/M21</f>
        <v>0.70710678118654746</v>
      </c>
      <c r="G22" s="13">
        <f>G21/L21</f>
        <v>0</v>
      </c>
      <c r="H22" s="10">
        <f>H21/M21</f>
        <v>0.70710678118654746</v>
      </c>
      <c r="I22" s="13">
        <f>I21/L21</f>
        <v>1</v>
      </c>
      <c r="J22" s="13">
        <v>0</v>
      </c>
      <c r="L22" s="3"/>
      <c r="M22" s="3"/>
    </row>
    <row r="23" spans="3:13" x14ac:dyDescent="0.2">
      <c r="C23" s="2"/>
    </row>
    <row r="24" spans="3:13" x14ac:dyDescent="0.2">
      <c r="C24" s="2"/>
    </row>
    <row r="25" spans="3:13" x14ac:dyDescent="0.2">
      <c r="C25" s="2"/>
    </row>
    <row r="26" spans="3:13" x14ac:dyDescent="0.2">
      <c r="C26" s="2"/>
      <c r="D26" t="s">
        <v>25</v>
      </c>
    </row>
    <row r="27" spans="3:13" x14ac:dyDescent="0.2">
      <c r="C27" s="2"/>
      <c r="D27" s="5"/>
      <c r="E27" s="5" t="s">
        <v>1</v>
      </c>
      <c r="F27" s="5" t="s">
        <v>2</v>
      </c>
      <c r="G27" s="5" t="s">
        <v>11</v>
      </c>
      <c r="H27" s="5" t="s">
        <v>3</v>
      </c>
      <c r="I27" s="5" t="s">
        <v>12</v>
      </c>
      <c r="J27" s="5" t="s">
        <v>13</v>
      </c>
      <c r="L27" s="5" t="s">
        <v>9</v>
      </c>
      <c r="M27" s="5" t="s">
        <v>10</v>
      </c>
    </row>
    <row r="28" spans="3:13" x14ac:dyDescent="0.2">
      <c r="C28" s="2"/>
      <c r="D28" s="6" t="s">
        <v>4</v>
      </c>
      <c r="E28" s="10">
        <f t="shared" ref="E28:J28" si="1">1/SQRT(3)</f>
        <v>0.57735026918962584</v>
      </c>
      <c r="F28" s="10">
        <f t="shared" si="1"/>
        <v>0.57735026918962584</v>
      </c>
      <c r="G28" s="10">
        <f t="shared" si="1"/>
        <v>0.57735026918962584</v>
      </c>
      <c r="H28" s="10">
        <f t="shared" si="1"/>
        <v>0.57735026918962584</v>
      </c>
      <c r="I28" s="10">
        <f t="shared" si="1"/>
        <v>0.57735026918962584</v>
      </c>
      <c r="J28" s="10">
        <f t="shared" si="1"/>
        <v>0.57735026918962584</v>
      </c>
      <c r="L28" s="5"/>
      <c r="M28" s="5"/>
    </row>
    <row r="29" spans="3:13" x14ac:dyDescent="0.2">
      <c r="C29" s="2"/>
      <c r="D29" s="5" t="s">
        <v>5</v>
      </c>
      <c r="E29" s="11">
        <v>0</v>
      </c>
      <c r="F29" s="12">
        <f>G28+I28</f>
        <v>1.1547005383792517</v>
      </c>
      <c r="G29" s="14">
        <f>F28+J28</f>
        <v>1.1547005383792517</v>
      </c>
      <c r="H29" s="12">
        <f>I28</f>
        <v>0.57735026918962584</v>
      </c>
      <c r="I29" s="8">
        <f>F28+H28</f>
        <v>1.1547005383792517</v>
      </c>
      <c r="J29" s="15">
        <f>G28</f>
        <v>0.57735026918962584</v>
      </c>
      <c r="L29" s="8">
        <f>SQRT(E29*E29+G29*G29+I29*I29)</f>
        <v>1.6329931618554523</v>
      </c>
      <c r="M29" s="8">
        <f>SQRT(F29*F29+H29*H29+J29*J29)</f>
        <v>1.4142135623730951</v>
      </c>
    </row>
    <row r="30" spans="3:13" x14ac:dyDescent="0.2">
      <c r="C30" s="2"/>
      <c r="D30" s="9" t="s">
        <v>6</v>
      </c>
      <c r="E30" s="13">
        <f>E29/L29</f>
        <v>0</v>
      </c>
      <c r="F30" s="10">
        <f>F29/M29</f>
        <v>0.81649658092772603</v>
      </c>
      <c r="G30" s="10">
        <f>G29/L29</f>
        <v>0.70710678118654757</v>
      </c>
      <c r="H30" s="10">
        <f>H29/M29</f>
        <v>0.40824829046386302</v>
      </c>
      <c r="I30" s="10">
        <f>I29/L29</f>
        <v>0.70710678118654757</v>
      </c>
      <c r="J30" s="10">
        <f>J29/M29</f>
        <v>0.40824829046386302</v>
      </c>
      <c r="L30" s="5"/>
      <c r="M30" s="5"/>
    </row>
    <row r="31" spans="3:13" x14ac:dyDescent="0.2">
      <c r="C31" s="2"/>
      <c r="D31" s="5" t="s">
        <v>7</v>
      </c>
      <c r="E31" s="11">
        <v>0</v>
      </c>
      <c r="F31" s="12">
        <f>G30+I30</f>
        <v>1.4142135623730951</v>
      </c>
      <c r="G31" s="14">
        <f>F30+J30</f>
        <v>1.2247448713915889</v>
      </c>
      <c r="H31" s="12">
        <f>I30</f>
        <v>0.70710678118654757</v>
      </c>
      <c r="I31" s="8">
        <f>F30+H30</f>
        <v>1.2247448713915889</v>
      </c>
      <c r="J31" s="15">
        <f>G30</f>
        <v>0.70710678118654757</v>
      </c>
      <c r="L31" s="8">
        <f>SQRT(E31*E31+G31*G31+I31*I31)</f>
        <v>1.7320508075688772</v>
      </c>
      <c r="M31" s="8">
        <f>SQRT(F31*F31+H31*H31+J31*J31)</f>
        <v>1.7320508075688774</v>
      </c>
    </row>
    <row r="32" spans="3:13" x14ac:dyDescent="0.2">
      <c r="C32" s="2"/>
      <c r="D32" s="9" t="s">
        <v>8</v>
      </c>
      <c r="E32" s="13">
        <f>E31/L31</f>
        <v>0</v>
      </c>
      <c r="F32" s="10">
        <f>F31/M31</f>
        <v>0.81649658092772603</v>
      </c>
      <c r="G32" s="10">
        <f>G31/L31</f>
        <v>0.70710678118654746</v>
      </c>
      <c r="H32" s="10">
        <f>H31/M31</f>
        <v>0.40824829046386302</v>
      </c>
      <c r="I32" s="10">
        <f>I31/L31</f>
        <v>0.70710678118654746</v>
      </c>
      <c r="J32" s="10">
        <f>J31/M31</f>
        <v>0.40824829046386302</v>
      </c>
      <c r="L32" s="5"/>
      <c r="M32" s="5"/>
    </row>
    <row r="33" spans="3:15" x14ac:dyDescent="0.2">
      <c r="C33" s="2"/>
    </row>
    <row r="34" spans="3:15" x14ac:dyDescent="0.2">
      <c r="C34" s="2"/>
    </row>
    <row r="35" spans="3:15" x14ac:dyDescent="0.2">
      <c r="C35" s="2"/>
    </row>
    <row r="36" spans="3:15" x14ac:dyDescent="0.2">
      <c r="C36" s="2"/>
      <c r="D36" t="s">
        <v>18</v>
      </c>
    </row>
    <row r="37" spans="3:15" x14ac:dyDescent="0.2">
      <c r="C37" s="2"/>
      <c r="D37" s="3"/>
      <c r="E37" s="3" t="s">
        <v>1</v>
      </c>
      <c r="F37" s="3" t="s">
        <v>2</v>
      </c>
      <c r="G37" s="3" t="s">
        <v>11</v>
      </c>
      <c r="H37" s="3" t="s">
        <v>3</v>
      </c>
      <c r="I37" s="3" t="s">
        <v>12</v>
      </c>
      <c r="J37" s="3" t="s">
        <v>13</v>
      </c>
      <c r="K37" s="3" t="s">
        <v>19</v>
      </c>
      <c r="L37" s="3" t="s">
        <v>20</v>
      </c>
      <c r="N37" s="5" t="s">
        <v>9</v>
      </c>
      <c r="O37" s="5" t="s">
        <v>10</v>
      </c>
    </row>
    <row r="38" spans="3:15" x14ac:dyDescent="0.2">
      <c r="C38" s="2"/>
      <c r="D38" s="6" t="s">
        <v>4</v>
      </c>
      <c r="E38" s="10">
        <f>1/SQRT(4)</f>
        <v>0.5</v>
      </c>
      <c r="F38" s="10">
        <f t="shared" ref="F38:L38" si="2">1/SQRT(4)</f>
        <v>0.5</v>
      </c>
      <c r="G38" s="10">
        <f t="shared" si="2"/>
        <v>0.5</v>
      </c>
      <c r="H38" s="10">
        <f t="shared" si="2"/>
        <v>0.5</v>
      </c>
      <c r="I38" s="10">
        <f t="shared" si="2"/>
        <v>0.5</v>
      </c>
      <c r="J38" s="10">
        <f t="shared" si="2"/>
        <v>0.5</v>
      </c>
      <c r="K38" s="10">
        <f t="shared" si="2"/>
        <v>0.5</v>
      </c>
      <c r="L38" s="10">
        <f t="shared" si="2"/>
        <v>0.5</v>
      </c>
      <c r="N38" s="5"/>
      <c r="O38" s="5"/>
    </row>
    <row r="39" spans="3:15" x14ac:dyDescent="0.2">
      <c r="C39" s="2"/>
      <c r="D39" s="5" t="s">
        <v>5</v>
      </c>
      <c r="E39" s="11">
        <v>0</v>
      </c>
      <c r="F39" s="12">
        <f>G38+I38</f>
        <v>1</v>
      </c>
      <c r="G39" s="14">
        <f>F38+J38</f>
        <v>1</v>
      </c>
      <c r="H39" s="12">
        <f>K38+I38</f>
        <v>1</v>
      </c>
      <c r="I39" s="8">
        <f>F38+H38</f>
        <v>1</v>
      </c>
      <c r="J39" s="15">
        <f>G38</f>
        <v>0.5</v>
      </c>
      <c r="K39" s="15">
        <f>H38</f>
        <v>0.5</v>
      </c>
      <c r="L39" s="21">
        <v>0</v>
      </c>
      <c r="N39" s="8">
        <f>SQRT(E39*E39+G39*G39+I39*I39+K39*K39)</f>
        <v>1.5</v>
      </c>
      <c r="O39" s="8">
        <f>SQRT(F39*F39+H39*H39+J39*J39+L39*L39)</f>
        <v>1.5</v>
      </c>
    </row>
    <row r="40" spans="3:15" x14ac:dyDescent="0.2">
      <c r="C40" s="2"/>
      <c r="D40" s="9" t="s">
        <v>6</v>
      </c>
      <c r="E40" s="13">
        <f>E39/N39</f>
        <v>0</v>
      </c>
      <c r="F40" s="10">
        <f>F39/O39</f>
        <v>0.66666666666666663</v>
      </c>
      <c r="G40" s="10">
        <f>G39/N39</f>
        <v>0.66666666666666663</v>
      </c>
      <c r="H40" s="10">
        <f>H39/O39</f>
        <v>0.66666666666666663</v>
      </c>
      <c r="I40" s="10">
        <f>I39/N39</f>
        <v>0.66666666666666663</v>
      </c>
      <c r="J40" s="10">
        <f>J39/O39</f>
        <v>0.33333333333333331</v>
      </c>
      <c r="K40" s="10">
        <f>K39/N39</f>
        <v>0.33333333333333331</v>
      </c>
      <c r="L40" s="10">
        <f>L39/O39</f>
        <v>0</v>
      </c>
      <c r="N40" s="5"/>
      <c r="O40" s="5"/>
    </row>
    <row r="41" spans="3:15" x14ac:dyDescent="0.2">
      <c r="C41" s="2"/>
      <c r="D41" s="5" t="s">
        <v>7</v>
      </c>
      <c r="E41" s="11">
        <v>0</v>
      </c>
      <c r="F41" s="12">
        <f>G40+I40</f>
        <v>1.3333333333333333</v>
      </c>
      <c r="G41" s="14">
        <f>F40+J40</f>
        <v>1</v>
      </c>
      <c r="H41" s="12">
        <f>K40+I40</f>
        <v>1</v>
      </c>
      <c r="I41" s="8">
        <f>F40+H40</f>
        <v>1.3333333333333333</v>
      </c>
      <c r="J41" s="15">
        <f>G40</f>
        <v>0.66666666666666663</v>
      </c>
      <c r="K41" s="15">
        <f>H40</f>
        <v>0.66666666666666663</v>
      </c>
      <c r="L41" s="21">
        <v>0</v>
      </c>
      <c r="N41" s="8">
        <f>SQRT(E41*E41+G41*G41+I41*I41+K41*K41)</f>
        <v>1.7950549357115013</v>
      </c>
      <c r="O41" s="8">
        <f>SQRT(F41*F41+H41*H41+J41*J41+L41*L41)</f>
        <v>1.7950549357115013</v>
      </c>
    </row>
    <row r="42" spans="3:15" x14ac:dyDescent="0.2">
      <c r="C42" s="2"/>
      <c r="D42" s="9" t="s">
        <v>8</v>
      </c>
      <c r="E42" s="13">
        <f>E41/N41</f>
        <v>0</v>
      </c>
      <c r="F42" s="10">
        <f>F41/O41</f>
        <v>0.74278135270820744</v>
      </c>
      <c r="G42" s="10">
        <f>G41/N41</f>
        <v>0.55708601453115558</v>
      </c>
      <c r="H42" s="10">
        <f>H41/O41</f>
        <v>0.55708601453115558</v>
      </c>
      <c r="I42" s="10">
        <f>I41/N41</f>
        <v>0.74278135270820744</v>
      </c>
      <c r="J42" s="10">
        <f>J41/O41</f>
        <v>0.37139067635410372</v>
      </c>
      <c r="K42" s="10">
        <f>K41/N41</f>
        <v>0.37139067635410372</v>
      </c>
      <c r="L42" s="10">
        <f>L41/O41</f>
        <v>0</v>
      </c>
      <c r="N42" s="5"/>
      <c r="O42" s="5"/>
    </row>
    <row r="43" spans="3:15" x14ac:dyDescent="0.2">
      <c r="D43" s="3" t="s">
        <v>21</v>
      </c>
      <c r="E43" s="3"/>
      <c r="F43" s="3"/>
      <c r="G43" s="3"/>
      <c r="H43" s="3"/>
      <c r="I43" s="3"/>
      <c r="J43" s="3"/>
      <c r="K43" s="3"/>
      <c r="L43" s="3"/>
      <c r="N43" s="5"/>
      <c r="O43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J79"/>
  <sheetViews>
    <sheetView tabSelected="1" topLeftCell="A20" workbookViewId="0">
      <selection activeCell="L48" sqref="L48"/>
    </sheetView>
  </sheetViews>
  <sheetFormatPr baseColWidth="10" defaultRowHeight="16" x14ac:dyDescent="0.2"/>
  <cols>
    <col min="5" max="8" width="11.6640625" bestFit="1" customWidth="1"/>
  </cols>
  <sheetData>
    <row r="5" spans="3:7" x14ac:dyDescent="0.2">
      <c r="C5" t="s">
        <v>14</v>
      </c>
      <c r="D5">
        <v>0.85</v>
      </c>
    </row>
    <row r="6" spans="3:7" x14ac:dyDescent="0.2">
      <c r="C6" t="s">
        <v>15</v>
      </c>
      <c r="D6">
        <v>1</v>
      </c>
    </row>
    <row r="8" spans="3:7" x14ac:dyDescent="0.2">
      <c r="D8" t="s">
        <v>30</v>
      </c>
    </row>
    <row r="10" spans="3:7" x14ac:dyDescent="0.2">
      <c r="D10" s="3"/>
      <c r="E10" s="3" t="s">
        <v>16</v>
      </c>
      <c r="F10" s="3" t="s">
        <v>17</v>
      </c>
      <c r="G10" s="3" t="s">
        <v>26</v>
      </c>
    </row>
    <row r="11" spans="3:7" x14ac:dyDescent="0.2">
      <c r="D11" s="3">
        <v>0</v>
      </c>
      <c r="E11" s="3">
        <f>D6</f>
        <v>1</v>
      </c>
      <c r="F11" s="3">
        <f>D6</f>
        <v>1</v>
      </c>
      <c r="G11" s="3">
        <f>D6</f>
        <v>1</v>
      </c>
    </row>
    <row r="12" spans="3:7" x14ac:dyDescent="0.2">
      <c r="D12" s="3">
        <v>1</v>
      </c>
      <c r="E12" s="3">
        <f>1-$D$5</f>
        <v>0.15000000000000002</v>
      </c>
      <c r="F12" s="3">
        <f>(1-$D$5)+$D$5*(E11/2 + G11/1)</f>
        <v>1.4249999999999998</v>
      </c>
      <c r="G12" s="3">
        <f>(1-$D$5)+$D$5*(E11/2+F11/1)</f>
        <v>1.4249999999999998</v>
      </c>
    </row>
    <row r="13" spans="3:7" x14ac:dyDescent="0.2">
      <c r="D13" s="3">
        <v>2</v>
      </c>
      <c r="E13" s="3">
        <f>1-$D$5</f>
        <v>0.15000000000000002</v>
      </c>
      <c r="F13" s="3">
        <f>(1-$D$5)+$D$5*(E12/2 + G12/1)</f>
        <v>1.4249999999999998</v>
      </c>
      <c r="G13" s="3">
        <f>(1-$D$5)+$D$5*(E12/2+F12/1)</f>
        <v>1.4249999999999998</v>
      </c>
    </row>
    <row r="16" spans="3:7" x14ac:dyDescent="0.2">
      <c r="D16" t="s">
        <v>31</v>
      </c>
    </row>
    <row r="17" spans="4:10" x14ac:dyDescent="0.2">
      <c r="D17" s="3"/>
      <c r="E17" s="3" t="s">
        <v>16</v>
      </c>
      <c r="F17" s="3" t="s">
        <v>17</v>
      </c>
      <c r="G17" s="3" t="s">
        <v>26</v>
      </c>
      <c r="H17" s="3" t="s">
        <v>27</v>
      </c>
      <c r="J17" t="s">
        <v>28</v>
      </c>
    </row>
    <row r="18" spans="4:10" x14ac:dyDescent="0.2">
      <c r="D18" s="3">
        <v>0</v>
      </c>
      <c r="E18" s="17">
        <v>1</v>
      </c>
      <c r="F18" s="17">
        <v>1</v>
      </c>
      <c r="G18" s="17">
        <v>1</v>
      </c>
      <c r="H18" s="17">
        <v>1</v>
      </c>
    </row>
    <row r="19" spans="4:10" x14ac:dyDescent="0.2">
      <c r="D19" s="3">
        <v>1</v>
      </c>
      <c r="E19" s="17">
        <f t="shared" ref="E19:E25" si="0">1-$D$5</f>
        <v>0.15000000000000002</v>
      </c>
      <c r="F19" s="17">
        <f>(1-$D$5)+$D$5*(E18/2 + G18/1)</f>
        <v>1.4249999999999998</v>
      </c>
      <c r="G19" s="17">
        <f>(1-$D$5)+$D$5*(E18/2+F18/2)</f>
        <v>1</v>
      </c>
      <c r="H19" s="17">
        <f>(1-$D$5)+$D$5*(F18/2)</f>
        <v>0.57499999999999996</v>
      </c>
      <c r="J19" s="18">
        <f>AVERAGE(ABS(E18-E19),ABS(F18-F19),ABS(G18-G19),ABS(H18-H19))</f>
        <v>0.42499999999999999</v>
      </c>
    </row>
    <row r="20" spans="4:10" x14ac:dyDescent="0.2">
      <c r="D20" s="3">
        <v>2</v>
      </c>
      <c r="E20" s="17">
        <f t="shared" si="0"/>
        <v>0.15000000000000002</v>
      </c>
      <c r="F20" s="17">
        <f t="shared" ref="F20:F25" si="1">(1-$D$5)+$D$5*(E19/2 + G19/1)</f>
        <v>1.06375</v>
      </c>
      <c r="G20" s="17">
        <f t="shared" ref="G20:G25" si="2">(1-$D$5)+$D$5*(E19/2+F19/2)</f>
        <v>0.81937499999999985</v>
      </c>
      <c r="H20" s="17">
        <f t="shared" ref="H20:H25" si="3">(1-$D$5)+$D$5*(F19/2)</f>
        <v>0.75562499999999988</v>
      </c>
      <c r="J20" s="18">
        <f t="shared" ref="J20:J25" si="4">AVERAGE(ABS(E19-E20),ABS(F19-F20),ABS(G19-G20),ABS(H19-H20))</f>
        <v>0.18062499999999998</v>
      </c>
    </row>
    <row r="21" spans="4:10" x14ac:dyDescent="0.2">
      <c r="D21" s="16">
        <v>3</v>
      </c>
      <c r="E21" s="17">
        <f t="shared" si="0"/>
        <v>0.15000000000000002</v>
      </c>
      <c r="F21" s="17">
        <f t="shared" si="1"/>
        <v>0.91021874999999997</v>
      </c>
      <c r="G21" s="17">
        <f t="shared" si="2"/>
        <v>0.66584375000000007</v>
      </c>
      <c r="H21" s="17">
        <f t="shared" si="3"/>
        <v>0.60209374999999998</v>
      </c>
      <c r="J21" s="18">
        <f t="shared" si="4"/>
        <v>0.11514843749999992</v>
      </c>
    </row>
    <row r="22" spans="4:10" x14ac:dyDescent="0.2">
      <c r="D22" s="16">
        <v>4</v>
      </c>
      <c r="E22" s="17">
        <f t="shared" si="0"/>
        <v>0.15000000000000002</v>
      </c>
      <c r="F22" s="17">
        <f t="shared" si="1"/>
        <v>0.77971718750000008</v>
      </c>
      <c r="G22" s="17">
        <f t="shared" si="2"/>
        <v>0.60059296875000001</v>
      </c>
      <c r="H22" s="17">
        <f t="shared" si="3"/>
        <v>0.53684296875000004</v>
      </c>
      <c r="J22" s="18">
        <f t="shared" si="4"/>
        <v>6.5250781249999973E-2</v>
      </c>
    </row>
    <row r="23" spans="4:10" x14ac:dyDescent="0.2">
      <c r="D23" s="16">
        <v>5</v>
      </c>
      <c r="E23" s="17">
        <f t="shared" si="0"/>
        <v>0.15000000000000002</v>
      </c>
      <c r="F23" s="17">
        <f t="shared" si="1"/>
        <v>0.72425402343750001</v>
      </c>
      <c r="G23" s="17">
        <f t="shared" si="2"/>
        <v>0.54512980468750005</v>
      </c>
      <c r="H23" s="17">
        <f t="shared" si="3"/>
        <v>0.48137980468750002</v>
      </c>
      <c r="J23" s="18">
        <f t="shared" si="4"/>
        <v>4.1597373046875011E-2</v>
      </c>
    </row>
    <row r="24" spans="4:10" x14ac:dyDescent="0.2">
      <c r="D24" s="16">
        <v>6</v>
      </c>
      <c r="E24" s="17">
        <f t="shared" si="0"/>
        <v>0.15000000000000002</v>
      </c>
      <c r="F24" s="17">
        <f t="shared" si="1"/>
        <v>0.67711033398437515</v>
      </c>
      <c r="G24" s="17">
        <f t="shared" si="2"/>
        <v>0.52155795996093746</v>
      </c>
      <c r="H24" s="17">
        <f t="shared" si="3"/>
        <v>0.45780795996093754</v>
      </c>
      <c r="J24" s="18">
        <f t="shared" si="4"/>
        <v>2.3571844726562485E-2</v>
      </c>
    </row>
    <row r="25" spans="4:10" x14ac:dyDescent="0.2">
      <c r="D25" s="16">
        <v>7</v>
      </c>
      <c r="E25" s="19">
        <f t="shared" si="0"/>
        <v>0.15000000000000002</v>
      </c>
      <c r="F25" s="19">
        <f t="shared" si="1"/>
        <v>0.65707426596679686</v>
      </c>
      <c r="G25" s="19">
        <f t="shared" si="2"/>
        <v>0.5015218919433595</v>
      </c>
      <c r="H25" s="19">
        <f t="shared" si="3"/>
        <v>0.43777189194335947</v>
      </c>
      <c r="J25" s="19">
        <f t="shared" si="4"/>
        <v>1.5027051013183579E-2</v>
      </c>
    </row>
    <row r="30" spans="4:10" x14ac:dyDescent="0.2">
      <c r="D30" t="s">
        <v>32</v>
      </c>
    </row>
    <row r="32" spans="4:10" x14ac:dyDescent="0.2">
      <c r="D32" s="3"/>
      <c r="E32" s="3" t="s">
        <v>16</v>
      </c>
      <c r="F32" s="3" t="s">
        <v>17</v>
      </c>
      <c r="G32" s="3" t="s">
        <v>26</v>
      </c>
      <c r="H32" s="3" t="s">
        <v>27</v>
      </c>
    </row>
    <row r="33" spans="4:8" x14ac:dyDescent="0.2">
      <c r="D33" s="3">
        <v>0</v>
      </c>
      <c r="E33" s="17">
        <v>1</v>
      </c>
      <c r="F33" s="17">
        <v>1</v>
      </c>
      <c r="G33" s="17">
        <v>1</v>
      </c>
      <c r="H33" s="17">
        <v>1</v>
      </c>
    </row>
    <row r="34" spans="4:8" x14ac:dyDescent="0.2">
      <c r="D34" s="3">
        <v>1</v>
      </c>
      <c r="E34" s="17">
        <f>(1-$D$5)+$D$5*(F33/1 + G33/1 + H33/1)</f>
        <v>2.6999999999999997</v>
      </c>
      <c r="F34" s="17">
        <f>(1-$D$5)+$D$5*(E33/3)</f>
        <v>0.43333333333333335</v>
      </c>
      <c r="G34" s="17">
        <f>(1-$D$5)+$D$5*(E33/3)</f>
        <v>0.43333333333333335</v>
      </c>
      <c r="H34" s="17">
        <f>(1-$D$5)+$D$5*(E33/3)</f>
        <v>0.43333333333333335</v>
      </c>
    </row>
    <row r="35" spans="4:8" x14ac:dyDescent="0.2">
      <c r="D35" s="3">
        <v>2</v>
      </c>
      <c r="E35" s="17">
        <f>(1-$D$5)+$D$5*(F34/1 + G34/1 + H34/1)</f>
        <v>1.2549999999999999</v>
      </c>
      <c r="F35" s="17">
        <f>(1-$D$5)+$D$5*(E34/3)</f>
        <v>0.91499999999999992</v>
      </c>
      <c r="G35" s="17">
        <f>(1-$D$5)+$D$5*(E34/3)</f>
        <v>0.91499999999999992</v>
      </c>
      <c r="H35" s="17">
        <f>(1-$D$5)+$D$5*(E34/3)</f>
        <v>0.91499999999999992</v>
      </c>
    </row>
    <row r="36" spans="4:8" x14ac:dyDescent="0.2">
      <c r="D36" s="3">
        <v>3</v>
      </c>
      <c r="E36" s="17">
        <f>(1-$D$5)+$D$5*(F35/1 + G35/1 + H35/1)</f>
        <v>2.4832499999999995</v>
      </c>
      <c r="F36" s="17">
        <f>(1-$D$5)+$D$5*(E35/3)</f>
        <v>0.50558333333333327</v>
      </c>
      <c r="G36" s="17">
        <f>(1-$D$5)+$D$5*(E35/3)</f>
        <v>0.50558333333333327</v>
      </c>
      <c r="H36" s="17">
        <f>(1-$D$5)+$D$5*(E35/3)</f>
        <v>0.50558333333333327</v>
      </c>
    </row>
    <row r="37" spans="4:8" x14ac:dyDescent="0.2">
      <c r="D37" s="3">
        <v>4</v>
      </c>
      <c r="E37" s="17">
        <f>(1-$D$5)+$D$5*(F36/1 + G36/1 + H36/1)</f>
        <v>1.4392374999999999</v>
      </c>
      <c r="F37" s="17">
        <f>(1-$D$5)+$D$5*(E36/3)</f>
        <v>0.85358749999999994</v>
      </c>
      <c r="G37" s="17">
        <f>(1-$D$5)+$D$5*(E36/3)</f>
        <v>0.85358749999999994</v>
      </c>
      <c r="H37" s="17">
        <f>(1-$D$5)+$D$5*(E36/3)</f>
        <v>0.85358749999999994</v>
      </c>
    </row>
    <row r="38" spans="4:8" x14ac:dyDescent="0.2">
      <c r="D38" s="3">
        <v>5</v>
      </c>
      <c r="E38" s="17">
        <f>(1-$D$5)+$D$5*(F37/1 + G37/1 + H37/1)</f>
        <v>2.3266481249999997</v>
      </c>
      <c r="F38" s="17">
        <f>(1-$D$5)+$D$5*(E37/3)</f>
        <v>0.55778395833333327</v>
      </c>
      <c r="G38" s="17">
        <f>(1-$D$5)+$D$5*(E37/3)</f>
        <v>0.55778395833333327</v>
      </c>
      <c r="H38" s="17">
        <f>(1-$D$5)+$D$5*(E37/3)</f>
        <v>0.55778395833333327</v>
      </c>
    </row>
    <row r="39" spans="4:8" x14ac:dyDescent="0.2">
      <c r="D39" s="3">
        <v>6</v>
      </c>
      <c r="E39" s="17">
        <f t="shared" ref="E39:E46" si="5">(1-$D$5)+$D$5*(F38/1 + G38/1 + H38/1)</f>
        <v>1.5723490937499998</v>
      </c>
      <c r="F39" s="17">
        <f t="shared" ref="F39:F76" si="6">(1-$D$5)+$D$5*(E38/3)</f>
        <v>0.80921696874999993</v>
      </c>
      <c r="G39" s="17">
        <f t="shared" ref="G39:G46" si="7">(1-$D$5)+$D$5*(E38/3)</f>
        <v>0.80921696874999993</v>
      </c>
      <c r="H39" s="17">
        <f t="shared" ref="H39:H46" si="8">(1-$D$5)+$D$5*(E38/3)</f>
        <v>0.80921696874999993</v>
      </c>
    </row>
    <row r="40" spans="4:8" x14ac:dyDescent="0.2">
      <c r="D40" s="3">
        <v>7</v>
      </c>
      <c r="E40" s="17">
        <f t="shared" si="5"/>
        <v>2.2135032703124997</v>
      </c>
      <c r="F40" s="17">
        <f t="shared" si="6"/>
        <v>0.59549890989583321</v>
      </c>
      <c r="G40" s="17">
        <f t="shared" si="7"/>
        <v>0.59549890989583321</v>
      </c>
      <c r="H40" s="17">
        <f t="shared" si="8"/>
        <v>0.59549890989583321</v>
      </c>
    </row>
    <row r="41" spans="4:8" x14ac:dyDescent="0.2">
      <c r="D41" s="3">
        <v>8</v>
      </c>
      <c r="E41" s="17">
        <f t="shared" si="5"/>
        <v>1.6685222202343746</v>
      </c>
      <c r="F41" s="17">
        <f t="shared" si="6"/>
        <v>0.77715925992187496</v>
      </c>
      <c r="G41" s="17">
        <f t="shared" si="7"/>
        <v>0.77715925992187496</v>
      </c>
      <c r="H41" s="17">
        <f t="shared" si="8"/>
        <v>0.77715925992187496</v>
      </c>
    </row>
    <row r="42" spans="4:8" x14ac:dyDescent="0.2">
      <c r="D42" s="3">
        <v>9</v>
      </c>
      <c r="E42" s="17">
        <f t="shared" si="5"/>
        <v>2.1317561128007814</v>
      </c>
      <c r="F42" s="17">
        <f t="shared" si="6"/>
        <v>0.6227479623997394</v>
      </c>
      <c r="G42" s="17">
        <f t="shared" si="7"/>
        <v>0.6227479623997394</v>
      </c>
      <c r="H42" s="17">
        <f t="shared" si="8"/>
        <v>0.6227479623997394</v>
      </c>
    </row>
    <row r="43" spans="4:8" x14ac:dyDescent="0.2">
      <c r="D43" s="3">
        <v>10</v>
      </c>
      <c r="E43" s="17">
        <f t="shared" si="5"/>
        <v>1.7380073041193356</v>
      </c>
      <c r="F43" s="17">
        <f t="shared" si="6"/>
        <v>0.75399756529355466</v>
      </c>
      <c r="G43" s="17">
        <f t="shared" si="7"/>
        <v>0.75399756529355466</v>
      </c>
      <c r="H43" s="17">
        <f t="shared" si="8"/>
        <v>0.75399756529355466</v>
      </c>
    </row>
    <row r="44" spans="4:8" x14ac:dyDescent="0.2">
      <c r="D44" s="3">
        <v>11</v>
      </c>
      <c r="E44" s="17">
        <f t="shared" si="5"/>
        <v>2.0726937914985641</v>
      </c>
      <c r="F44" s="17">
        <f t="shared" si="6"/>
        <v>0.64243540283381173</v>
      </c>
      <c r="G44" s="17">
        <f t="shared" si="7"/>
        <v>0.64243540283381173</v>
      </c>
      <c r="H44" s="17">
        <f t="shared" si="8"/>
        <v>0.64243540283381173</v>
      </c>
    </row>
    <row r="45" spans="4:8" x14ac:dyDescent="0.2">
      <c r="D45" s="3">
        <v>12</v>
      </c>
      <c r="E45" s="17">
        <f t="shared" si="5"/>
        <v>1.7882102772262201</v>
      </c>
      <c r="F45" s="17">
        <f t="shared" si="6"/>
        <v>0.73726324092459317</v>
      </c>
      <c r="G45" s="17">
        <f t="shared" si="7"/>
        <v>0.73726324092459317</v>
      </c>
      <c r="H45" s="17">
        <f t="shared" si="8"/>
        <v>0.73726324092459317</v>
      </c>
    </row>
    <row r="46" spans="4:8" x14ac:dyDescent="0.2">
      <c r="D46" s="3">
        <v>13</v>
      </c>
      <c r="E46" s="17">
        <f t="shared" si="5"/>
        <v>2.0300212643577127</v>
      </c>
      <c r="F46" s="17">
        <f t="shared" si="6"/>
        <v>0.65665957854742896</v>
      </c>
      <c r="G46" s="17">
        <f t="shared" si="7"/>
        <v>0.65665957854742896</v>
      </c>
      <c r="H46" s="17">
        <f t="shared" si="8"/>
        <v>0.65665957854742896</v>
      </c>
    </row>
    <row r="47" spans="4:8" x14ac:dyDescent="0.2">
      <c r="D47" s="3">
        <v>14</v>
      </c>
      <c r="E47" s="17">
        <f t="shared" ref="E47:E55" si="9">(1-$D$5)+$D$5*(F46/1 + G46/1 + H46/1)</f>
        <v>1.8244819252959439</v>
      </c>
      <c r="F47" s="17">
        <f t="shared" si="6"/>
        <v>0.72517269156801856</v>
      </c>
      <c r="G47" s="17">
        <f t="shared" ref="G47:G55" si="10">(1-$D$5)+$D$5*(E46/3)</f>
        <v>0.72517269156801856</v>
      </c>
      <c r="H47" s="17">
        <f t="shared" ref="H47:H55" si="11">(1-$D$5)+$D$5*(E46/3)</f>
        <v>0.72517269156801856</v>
      </c>
    </row>
    <row r="48" spans="4:8" x14ac:dyDescent="0.2">
      <c r="D48" s="3">
        <v>15</v>
      </c>
      <c r="E48" s="17">
        <f t="shared" si="9"/>
        <v>1.9991903634984474</v>
      </c>
      <c r="F48" s="17">
        <f t="shared" si="6"/>
        <v>0.6669365455005174</v>
      </c>
      <c r="G48" s="17">
        <f t="shared" si="10"/>
        <v>0.6669365455005174</v>
      </c>
      <c r="H48" s="17">
        <f t="shared" si="11"/>
        <v>0.6669365455005174</v>
      </c>
    </row>
    <row r="49" spans="4:8" x14ac:dyDescent="0.2">
      <c r="D49" s="3">
        <v>16</v>
      </c>
      <c r="E49" s="17">
        <f t="shared" si="9"/>
        <v>1.8506881910263195</v>
      </c>
      <c r="F49" s="17">
        <f t="shared" si="6"/>
        <v>0.71643726965789345</v>
      </c>
      <c r="G49" s="17">
        <f t="shared" si="10"/>
        <v>0.71643726965789345</v>
      </c>
      <c r="H49" s="17">
        <f t="shared" si="11"/>
        <v>0.71643726965789345</v>
      </c>
    </row>
    <row r="50" spans="4:8" x14ac:dyDescent="0.2">
      <c r="D50" s="3">
        <v>17</v>
      </c>
      <c r="E50" s="17">
        <f t="shared" si="9"/>
        <v>1.9769150376276285</v>
      </c>
      <c r="F50" s="17">
        <f t="shared" si="6"/>
        <v>0.67436165412412385</v>
      </c>
      <c r="G50" s="17">
        <f t="shared" si="10"/>
        <v>0.67436165412412385</v>
      </c>
      <c r="H50" s="17">
        <f t="shared" si="11"/>
        <v>0.67436165412412385</v>
      </c>
    </row>
    <row r="51" spans="4:8" x14ac:dyDescent="0.2">
      <c r="D51" s="3">
        <v>18</v>
      </c>
      <c r="E51" s="17">
        <f t="shared" si="9"/>
        <v>1.8696222180165156</v>
      </c>
      <c r="F51" s="17">
        <f t="shared" si="6"/>
        <v>0.71012592732782809</v>
      </c>
      <c r="G51" s="17">
        <f t="shared" si="10"/>
        <v>0.71012592732782809</v>
      </c>
      <c r="H51" s="17">
        <f t="shared" si="11"/>
        <v>0.71012592732782809</v>
      </c>
    </row>
    <row r="52" spans="4:8" x14ac:dyDescent="0.2">
      <c r="D52" s="3">
        <v>19</v>
      </c>
      <c r="E52" s="17">
        <f t="shared" si="9"/>
        <v>1.9608211146859618</v>
      </c>
      <c r="F52" s="17">
        <f t="shared" si="6"/>
        <v>0.67972629510467941</v>
      </c>
      <c r="G52" s="17">
        <f t="shared" si="10"/>
        <v>0.67972629510467941</v>
      </c>
      <c r="H52" s="17">
        <f t="shared" si="11"/>
        <v>0.67972629510467941</v>
      </c>
    </row>
    <row r="53" spans="4:8" x14ac:dyDescent="0.2">
      <c r="D53" s="3">
        <v>20</v>
      </c>
      <c r="E53" s="17">
        <f t="shared" si="9"/>
        <v>1.8833020525169326</v>
      </c>
      <c r="F53" s="17">
        <f t="shared" si="6"/>
        <v>0.70556598249435587</v>
      </c>
      <c r="G53" s="17">
        <f t="shared" si="10"/>
        <v>0.70556598249435587</v>
      </c>
      <c r="H53" s="17">
        <f t="shared" si="11"/>
        <v>0.70556598249435587</v>
      </c>
    </row>
    <row r="54" spans="4:8" x14ac:dyDescent="0.2">
      <c r="D54" s="3">
        <v>21</v>
      </c>
      <c r="E54" s="17">
        <f t="shared" si="9"/>
        <v>1.9491932553606071</v>
      </c>
      <c r="F54" s="17">
        <f t="shared" si="6"/>
        <v>0.68360224821313087</v>
      </c>
      <c r="G54" s="17">
        <f t="shared" si="10"/>
        <v>0.68360224821313087</v>
      </c>
      <c r="H54" s="17">
        <f t="shared" si="11"/>
        <v>0.68360224821313087</v>
      </c>
    </row>
    <row r="55" spans="4:8" x14ac:dyDescent="0.2">
      <c r="D55" s="3">
        <v>22</v>
      </c>
      <c r="E55" s="17">
        <f t="shared" si="9"/>
        <v>1.8931857329434836</v>
      </c>
      <c r="F55" s="17">
        <f t="shared" si="6"/>
        <v>0.70227142235217199</v>
      </c>
      <c r="G55" s="17">
        <f t="shared" si="10"/>
        <v>0.70227142235217199</v>
      </c>
      <c r="H55" s="17">
        <f t="shared" si="11"/>
        <v>0.70227142235217199</v>
      </c>
    </row>
    <row r="56" spans="4:8" x14ac:dyDescent="0.2">
      <c r="D56" s="3">
        <v>23</v>
      </c>
      <c r="E56" s="17">
        <f>(1-$D$5)+$D$5*(F55/1 + G55/1 + H55/1)</f>
        <v>1.9407921269980384</v>
      </c>
      <c r="F56" s="17">
        <f>(1-$D$5)+$D$5*(E55/3)</f>
        <v>0.68640262433398702</v>
      </c>
      <c r="G56" s="17">
        <f>(1-$D$5)+$D$5*(E55/3)</f>
        <v>0.68640262433398702</v>
      </c>
      <c r="H56" s="17">
        <f>(1-$D$5)+$D$5*(E55/3)</f>
        <v>0.68640262433398702</v>
      </c>
    </row>
    <row r="57" spans="4:8" x14ac:dyDescent="0.2">
      <c r="D57" s="3">
        <v>24</v>
      </c>
      <c r="E57" s="17">
        <f t="shared" ref="E57:E62" si="12">(1-$D$5)+$D$5*(F56/1 + G56/1 + H56/1)</f>
        <v>1.9003266920516668</v>
      </c>
      <c r="F57" s="17">
        <f t="shared" si="6"/>
        <v>0.69989110264944421</v>
      </c>
      <c r="G57" s="17">
        <f t="shared" ref="G57:G62" si="13">(1-$D$5)+$D$5*(E56/3)</f>
        <v>0.69989110264944421</v>
      </c>
      <c r="H57" s="17">
        <f t="shared" ref="H57:H62" si="14">(1-$D$5)+$D$5*(E56/3)</f>
        <v>0.69989110264944421</v>
      </c>
    </row>
    <row r="58" spans="4:8" x14ac:dyDescent="0.2">
      <c r="D58" s="3">
        <v>25</v>
      </c>
      <c r="E58" s="17">
        <f t="shared" si="12"/>
        <v>1.934722311756083</v>
      </c>
      <c r="F58" s="17">
        <f t="shared" si="6"/>
        <v>0.68842589608130556</v>
      </c>
      <c r="G58" s="17">
        <f t="shared" si="13"/>
        <v>0.68842589608130556</v>
      </c>
      <c r="H58" s="17">
        <f t="shared" si="14"/>
        <v>0.68842589608130556</v>
      </c>
    </row>
    <row r="59" spans="4:8" x14ac:dyDescent="0.2">
      <c r="D59" s="3">
        <v>26</v>
      </c>
      <c r="E59" s="17">
        <f t="shared" si="12"/>
        <v>1.9054860350073288</v>
      </c>
      <c r="F59" s="17">
        <f t="shared" si="6"/>
        <v>0.69817132166422358</v>
      </c>
      <c r="G59" s="17">
        <f t="shared" si="13"/>
        <v>0.69817132166422358</v>
      </c>
      <c r="H59" s="17">
        <f t="shared" si="14"/>
        <v>0.69817132166422358</v>
      </c>
    </row>
    <row r="60" spans="4:8" x14ac:dyDescent="0.2">
      <c r="D60" s="3">
        <v>27</v>
      </c>
      <c r="E60" s="17">
        <f t="shared" si="12"/>
        <v>1.93033687024377</v>
      </c>
      <c r="F60" s="17">
        <f t="shared" si="6"/>
        <v>0.68988770991874315</v>
      </c>
      <c r="G60" s="17">
        <f t="shared" si="13"/>
        <v>0.68988770991874315</v>
      </c>
      <c r="H60" s="17">
        <f t="shared" si="14"/>
        <v>0.68988770991874315</v>
      </c>
    </row>
    <row r="61" spans="4:8" x14ac:dyDescent="0.2">
      <c r="D61" s="3">
        <v>28</v>
      </c>
      <c r="E61" s="17">
        <f t="shared" si="12"/>
        <v>1.9092136602927949</v>
      </c>
      <c r="F61" s="17">
        <f t="shared" si="6"/>
        <v>0.69692877990240154</v>
      </c>
      <c r="G61" s="17">
        <f t="shared" si="13"/>
        <v>0.69692877990240154</v>
      </c>
      <c r="H61" s="17">
        <f t="shared" si="14"/>
        <v>0.69692877990240154</v>
      </c>
    </row>
    <row r="62" spans="4:8" x14ac:dyDescent="0.2">
      <c r="D62" s="3">
        <v>29</v>
      </c>
      <c r="E62" s="17">
        <f t="shared" si="12"/>
        <v>1.9271683887511237</v>
      </c>
      <c r="F62" s="17">
        <f t="shared" si="6"/>
        <v>0.69094387041629191</v>
      </c>
      <c r="G62" s="17">
        <f t="shared" si="13"/>
        <v>0.69094387041629191</v>
      </c>
      <c r="H62" s="17">
        <f t="shared" si="14"/>
        <v>0.69094387041629191</v>
      </c>
    </row>
    <row r="63" spans="4:8" x14ac:dyDescent="0.2">
      <c r="D63" s="3">
        <v>30</v>
      </c>
      <c r="E63" s="17">
        <f>(1-$D$5)+$D$5*(F62/1 + G62/1 + H62/1)</f>
        <v>1.9119068695615442</v>
      </c>
      <c r="F63" s="17">
        <f>(1-$D$5)+$D$5*(E62/3)</f>
        <v>0.69603104347948508</v>
      </c>
      <c r="G63" s="17">
        <f>(1-$D$5)+$D$5*(E62/3)</f>
        <v>0.69603104347948508</v>
      </c>
      <c r="H63" s="17">
        <f>(1-$D$5)+$D$5*(E62/3)</f>
        <v>0.69603104347948508</v>
      </c>
    </row>
    <row r="64" spans="4:8" x14ac:dyDescent="0.2">
      <c r="D64" s="3">
        <v>31</v>
      </c>
      <c r="E64" s="17">
        <f t="shared" ref="E64:E66" si="15">(1-$D$5)+$D$5*(F63/1 + G63/1 + H63/1)</f>
        <v>1.924879160872687</v>
      </c>
      <c r="F64" s="17">
        <f t="shared" si="6"/>
        <v>0.6917069463757709</v>
      </c>
      <c r="G64" s="17">
        <f t="shared" ref="G64:G66" si="16">(1-$D$5)+$D$5*(E63/3)</f>
        <v>0.6917069463757709</v>
      </c>
      <c r="H64" s="17">
        <f t="shared" ref="H64:H66" si="17">(1-$D$5)+$D$5*(E63/3)</f>
        <v>0.6917069463757709</v>
      </c>
    </row>
    <row r="65" spans="4:8" x14ac:dyDescent="0.2">
      <c r="D65" s="3">
        <v>32</v>
      </c>
      <c r="E65" s="17">
        <f t="shared" si="15"/>
        <v>1.9138527132582155</v>
      </c>
      <c r="F65" s="17">
        <f t="shared" si="6"/>
        <v>0.69538242891392799</v>
      </c>
      <c r="G65" s="17">
        <f t="shared" si="16"/>
        <v>0.69538242891392799</v>
      </c>
      <c r="H65" s="17">
        <f t="shared" si="17"/>
        <v>0.69538242891392799</v>
      </c>
    </row>
    <row r="66" spans="4:8" x14ac:dyDescent="0.2">
      <c r="D66" s="3">
        <v>33</v>
      </c>
      <c r="E66" s="17">
        <f t="shared" si="15"/>
        <v>1.9232251937305165</v>
      </c>
      <c r="F66" s="17">
        <f t="shared" si="6"/>
        <v>0.69225826875649443</v>
      </c>
      <c r="G66" s="17">
        <f t="shared" si="16"/>
        <v>0.69225826875649443</v>
      </c>
      <c r="H66" s="17">
        <f t="shared" si="17"/>
        <v>0.69225826875649443</v>
      </c>
    </row>
    <row r="67" spans="4:8" x14ac:dyDescent="0.2">
      <c r="D67" s="3">
        <v>34</v>
      </c>
      <c r="E67" s="17">
        <f>(1-$D$5)+$D$5*(F66/1 + G66/1 + H66/1)</f>
        <v>1.9152585853290609</v>
      </c>
      <c r="F67" s="17">
        <f>(1-$D$5)+$D$5*(E66/3)</f>
        <v>0.69491380489031296</v>
      </c>
      <c r="G67" s="17">
        <f>(1-$D$5)+$D$5*(E66/3)</f>
        <v>0.69491380489031296</v>
      </c>
      <c r="H67" s="17">
        <f>(1-$D$5)+$D$5*(E66/3)</f>
        <v>0.69491380489031296</v>
      </c>
    </row>
    <row r="68" spans="4:8" x14ac:dyDescent="0.2">
      <c r="D68" s="3">
        <v>35</v>
      </c>
      <c r="E68" s="17">
        <f t="shared" ref="E68:E71" si="18">(1-$D$5)+$D$5*(F67/1 + G67/1 + H67/1)</f>
        <v>1.9220302024702978</v>
      </c>
      <c r="F68" s="17">
        <f t="shared" si="6"/>
        <v>0.6926565991765673</v>
      </c>
      <c r="G68" s="17">
        <f t="shared" ref="G68:G71" si="19">(1-$D$5)+$D$5*(E67/3)</f>
        <v>0.6926565991765673</v>
      </c>
      <c r="H68" s="17">
        <f t="shared" ref="H68:H71" si="20">(1-$D$5)+$D$5*(E67/3)</f>
        <v>0.6926565991765673</v>
      </c>
    </row>
    <row r="69" spans="4:8" x14ac:dyDescent="0.2">
      <c r="D69" s="3">
        <v>36</v>
      </c>
      <c r="E69" s="17">
        <f t="shared" si="18"/>
        <v>1.9162743279002465</v>
      </c>
      <c r="F69" s="17">
        <f t="shared" si="6"/>
        <v>0.69457522403325112</v>
      </c>
      <c r="G69" s="17">
        <f t="shared" si="19"/>
        <v>0.69457522403325112</v>
      </c>
      <c r="H69" s="17">
        <f t="shared" si="20"/>
        <v>0.69457522403325112</v>
      </c>
    </row>
    <row r="70" spans="4:8" x14ac:dyDescent="0.2">
      <c r="D70" s="3">
        <v>37</v>
      </c>
      <c r="E70" s="17">
        <f t="shared" si="18"/>
        <v>1.9211668212847903</v>
      </c>
      <c r="F70" s="17">
        <f t="shared" si="6"/>
        <v>0.69294439290506982</v>
      </c>
      <c r="G70" s="17">
        <f t="shared" si="19"/>
        <v>0.69294439290506982</v>
      </c>
      <c r="H70" s="17">
        <f t="shared" si="20"/>
        <v>0.69294439290506982</v>
      </c>
    </row>
    <row r="71" spans="4:8" x14ac:dyDescent="0.2">
      <c r="D71" s="3">
        <v>38</v>
      </c>
      <c r="E71" s="17">
        <f t="shared" si="18"/>
        <v>1.9170082019079278</v>
      </c>
      <c r="F71" s="17">
        <f t="shared" si="6"/>
        <v>0.69433059936402397</v>
      </c>
      <c r="G71" s="17">
        <f t="shared" si="19"/>
        <v>0.69433059936402397</v>
      </c>
      <c r="H71" s="17">
        <f t="shared" si="20"/>
        <v>0.69433059936402397</v>
      </c>
    </row>
    <row r="72" spans="4:8" x14ac:dyDescent="0.2">
      <c r="D72" s="3">
        <v>39</v>
      </c>
      <c r="E72" s="17">
        <f>(1-$D$5)+$D$5*(F71/1 + G71/1 + H71/1)</f>
        <v>1.920543028378261</v>
      </c>
      <c r="F72" s="17">
        <f>(1-$D$5)+$D$5*(E71/3)</f>
        <v>0.6931523238739129</v>
      </c>
      <c r="G72" s="17">
        <f>(1-$D$5)+$D$5*(E71/3)</f>
        <v>0.6931523238739129</v>
      </c>
      <c r="H72" s="17">
        <f>(1-$D$5)+$D$5*(E71/3)</f>
        <v>0.6931523238739129</v>
      </c>
    </row>
    <row r="73" spans="4:8" x14ac:dyDescent="0.2">
      <c r="D73" s="3">
        <v>40</v>
      </c>
      <c r="E73" s="17">
        <f t="shared" ref="E73:E76" si="21">(1-$D$5)+$D$5*(F72/1 + G72/1 + H72/1)</f>
        <v>1.9175384258784778</v>
      </c>
      <c r="F73" s="17">
        <f t="shared" si="6"/>
        <v>0.69415385804050733</v>
      </c>
      <c r="G73" s="17">
        <f t="shared" ref="G73:G76" si="22">(1-$D$5)+$D$5*(E72/3)</f>
        <v>0.69415385804050733</v>
      </c>
      <c r="H73" s="17">
        <f t="shared" ref="H73:H76" si="23">(1-$D$5)+$D$5*(E72/3)</f>
        <v>0.69415385804050733</v>
      </c>
    </row>
    <row r="74" spans="4:8" x14ac:dyDescent="0.2">
      <c r="D74" s="3">
        <v>41</v>
      </c>
      <c r="E74" s="17">
        <f t="shared" si="21"/>
        <v>1.9200923380032937</v>
      </c>
      <c r="F74" s="17">
        <f t="shared" si="6"/>
        <v>0.69330255399890206</v>
      </c>
      <c r="G74" s="17">
        <f t="shared" si="22"/>
        <v>0.69330255399890206</v>
      </c>
      <c r="H74" s="17">
        <f t="shared" si="23"/>
        <v>0.69330255399890206</v>
      </c>
    </row>
    <row r="75" spans="4:8" x14ac:dyDescent="0.2">
      <c r="D75" s="3">
        <v>42</v>
      </c>
      <c r="E75" s="17">
        <f t="shared" si="21"/>
        <v>1.9179215126972005</v>
      </c>
      <c r="F75" s="17">
        <f t="shared" si="6"/>
        <v>0.69402616243426651</v>
      </c>
      <c r="G75" s="17">
        <f t="shared" si="22"/>
        <v>0.69402616243426651</v>
      </c>
      <c r="H75" s="17">
        <f t="shared" si="23"/>
        <v>0.69402616243426651</v>
      </c>
    </row>
    <row r="76" spans="4:8" x14ac:dyDescent="0.2">
      <c r="D76" s="3">
        <v>43</v>
      </c>
      <c r="E76" s="17">
        <f t="shared" si="21"/>
        <v>1.9197667142073795</v>
      </c>
      <c r="F76" s="17">
        <f t="shared" si="6"/>
        <v>0.69341109526420686</v>
      </c>
      <c r="G76" s="17">
        <f t="shared" si="22"/>
        <v>0.69341109526420686</v>
      </c>
      <c r="H76" s="17">
        <f t="shared" si="23"/>
        <v>0.69341109526420686</v>
      </c>
    </row>
    <row r="77" spans="4:8" x14ac:dyDescent="0.2">
      <c r="E77" s="20"/>
      <c r="F77" s="20"/>
      <c r="G77" s="20"/>
      <c r="H77" s="20"/>
    </row>
    <row r="78" spans="4:8" x14ac:dyDescent="0.2">
      <c r="E78" s="20"/>
      <c r="F78" s="20"/>
      <c r="G78" s="20"/>
      <c r="H78" s="20"/>
    </row>
    <row r="79" spans="4:8" x14ac:dyDescent="0.2">
      <c r="E79" s="20"/>
      <c r="F79" s="20"/>
      <c r="G79" s="20"/>
      <c r="H79" s="2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HITS</vt:lpstr>
      <vt:lpstr>Pagerank</vt:lpstr>
    </vt:vector>
  </TitlesOfParts>
  <Company>Laboratoire d'Informatique de Grenoble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Mulhem</dc:creator>
  <cp:lastModifiedBy>Microsoft Office User</cp:lastModifiedBy>
  <dcterms:created xsi:type="dcterms:W3CDTF">2017-11-06T14:12:23Z</dcterms:created>
  <dcterms:modified xsi:type="dcterms:W3CDTF">2021-10-28T11:52:06Z</dcterms:modified>
</cp:coreProperties>
</file>