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ulhem/Documents/MesDocs_mulhem/talks/Cours/2020-2021/MOSIG/"/>
    </mc:Choice>
  </mc:AlternateContent>
  <xr:revisionPtr revIDLastSave="0" documentId="13_ncr:1_{8D4FE4D7-EA96-AB40-969B-5CCC32B60FDD}" xr6:coauthVersionLast="45" xr6:coauthVersionMax="45" xr10:uidLastSave="{00000000-0000-0000-0000-000000000000}"/>
  <bookViews>
    <workbookView xWindow="0" yWindow="460" windowWidth="30860" windowHeight="19000" tabRatio="500" xr2:uid="{00000000-000D-0000-FFFF-FFFF00000000}"/>
  </bookViews>
  <sheets>
    <sheet name="Feuil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D70" i="1" l="1"/>
  <c r="D71" i="1"/>
  <c r="D72" i="1"/>
  <c r="D73" i="1"/>
  <c r="D74" i="1"/>
  <c r="D69" i="1"/>
  <c r="E70" i="1"/>
  <c r="E71" i="1"/>
  <c r="E72" i="1"/>
  <c r="E73" i="1"/>
  <c r="E74" i="1"/>
  <c r="E69" i="1"/>
  <c r="I69" i="1"/>
  <c r="I70" i="1" s="1"/>
  <c r="I71" i="1" s="1"/>
  <c r="I72" i="1" s="1"/>
  <c r="I73" i="1" s="1"/>
  <c r="I74" i="1" s="1"/>
  <c r="F69" i="1"/>
  <c r="K69" i="1" s="1"/>
  <c r="D42" i="1"/>
  <c r="D43" i="1"/>
  <c r="G42" i="1"/>
  <c r="I42" i="1" s="1"/>
  <c r="G43" i="1"/>
  <c r="I43" i="1"/>
  <c r="D44" i="1"/>
  <c r="G44" i="1"/>
  <c r="I44" i="1"/>
  <c r="D45" i="1"/>
  <c r="I45" i="1" s="1"/>
  <c r="G45" i="1"/>
  <c r="G46" i="1"/>
  <c r="G47" i="1" s="1"/>
  <c r="E22" i="1"/>
  <c r="D22" i="1"/>
  <c r="E21" i="1"/>
  <c r="D21" i="1"/>
  <c r="E20" i="1"/>
  <c r="D20" i="1"/>
  <c r="E19" i="1"/>
  <c r="D19" i="1"/>
  <c r="A11" i="1"/>
  <c r="E11" i="1" s="1"/>
  <c r="A12" i="1"/>
  <c r="A13" i="1"/>
  <c r="A14" i="1"/>
  <c r="E14" i="1" s="1"/>
  <c r="A15" i="1"/>
  <c r="A16" i="1" s="1"/>
  <c r="D18" i="1"/>
  <c r="D17" i="1"/>
  <c r="D16" i="1"/>
  <c r="D15" i="1"/>
  <c r="D14" i="1"/>
  <c r="E13" i="1"/>
  <c r="D13" i="1"/>
  <c r="E12" i="1"/>
  <c r="D12" i="1"/>
  <c r="D11" i="1"/>
  <c r="E10" i="1"/>
  <c r="D10" i="1"/>
  <c r="E9" i="1"/>
  <c r="D9" i="1"/>
  <c r="A17" i="1" l="1"/>
  <c r="E16" i="1"/>
  <c r="D46" i="1"/>
  <c r="E15" i="1"/>
  <c r="F70" i="1"/>
  <c r="F71" i="1" l="1"/>
  <c r="K70" i="1"/>
  <c r="D47" i="1"/>
  <c r="I47" i="1" s="1"/>
  <c r="I46" i="1"/>
  <c r="E17" i="1"/>
  <c r="A18" i="1"/>
  <c r="E18" i="1" s="1"/>
  <c r="K71" i="1" l="1"/>
  <c r="F72" i="1"/>
  <c r="F73" i="1" l="1"/>
  <c r="K72" i="1"/>
  <c r="F74" i="1" l="1"/>
  <c r="K74" i="1" s="1"/>
  <c r="K73" i="1"/>
</calcChain>
</file>

<file path=xl/sharedStrings.xml><?xml version="1.0" encoding="utf-8"?>
<sst xmlns="http://schemas.openxmlformats.org/spreadsheetml/2006/main" count="40" uniqueCount="31">
  <si>
    <t>recall</t>
  </si>
  <si>
    <t>precision</t>
  </si>
  <si>
    <t>is relevant</t>
  </si>
  <si>
    <t>p and r / p</t>
  </si>
  <si>
    <t>p and r / r</t>
  </si>
  <si>
    <t>nb relevant =</t>
  </si>
  <si>
    <t>Interpolated</t>
  </si>
  <si>
    <t>Recall</t>
  </si>
  <si>
    <t>Precision</t>
  </si>
  <si>
    <t>…</t>
  </si>
  <si>
    <t>d23</t>
  </si>
  <si>
    <t>d56</t>
  </si>
  <si>
    <t>d9</t>
  </si>
  <si>
    <t>d135</t>
  </si>
  <si>
    <t>d87</t>
  </si>
  <si>
    <t>d4</t>
  </si>
  <si>
    <t>R</t>
  </si>
  <si>
    <t>G</t>
  </si>
  <si>
    <t>CG</t>
  </si>
  <si>
    <t>I</t>
  </si>
  <si>
    <t>CI</t>
  </si>
  <si>
    <t>nCG</t>
  </si>
  <si>
    <t>DCG</t>
  </si>
  <si>
    <t>nDCG</t>
  </si>
  <si>
    <t>DCI</t>
  </si>
  <si>
    <t>DG</t>
  </si>
  <si>
    <t>discount</t>
  </si>
  <si>
    <t>AP</t>
  </si>
  <si>
    <t>Cumulated gain (not is lesson)</t>
  </si>
  <si>
    <t>Discounted cumulated gain (slides 25-27)</t>
  </si>
  <si>
    <t>Recall/precision diagrams (slides 14-17)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</si>
</sst>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"/>
      <family val="1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/>
    <xf numFmtId="0" fontId="0" fillId="4" borderId="0" xfId="0" applyFill="1"/>
    <xf numFmtId="0" fontId="3" fillId="0" borderId="0" xfId="0" applyFont="1"/>
    <xf numFmtId="0" fontId="6" fillId="0" borderId="0" xfId="0" applyFont="1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</cellXfs>
  <cellStyles count="2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Feuil1!$I$41</c:f>
              <c:strCache>
                <c:ptCount val="1"/>
                <c:pt idx="0">
                  <c:v>nCG</c:v>
                </c:pt>
              </c:strCache>
            </c:strRef>
          </c:tx>
          <c:marker>
            <c:symbol val="none"/>
          </c:marker>
          <c:xVal>
            <c:numRef>
              <c:f>Feuil1!$A$42:$A$47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Feuil1!$I$42:$I$47</c:f>
              <c:numCache>
                <c:formatCode>General</c:formatCode>
                <c:ptCount val="6"/>
                <c:pt idx="0">
                  <c:v>0.5</c:v>
                </c:pt>
                <c:pt idx="1">
                  <c:v>0.75</c:v>
                </c:pt>
                <c:pt idx="2">
                  <c:v>0.6</c:v>
                </c:pt>
                <c:pt idx="3">
                  <c:v>0.5</c:v>
                </c:pt>
                <c:pt idx="4">
                  <c:v>0.83333333333333337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EA-D346-8D98-994922A64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4221096"/>
        <c:axId val="1812735512"/>
      </c:scatterChart>
      <c:valAx>
        <c:axId val="1764221096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812735512"/>
        <c:crosses val="autoZero"/>
        <c:crossBetween val="midCat"/>
      </c:valAx>
      <c:valAx>
        <c:axId val="1812735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64221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Feuil1!$K$68</c:f>
              <c:strCache>
                <c:ptCount val="1"/>
                <c:pt idx="0">
                  <c:v>nDCG</c:v>
                </c:pt>
              </c:strCache>
            </c:strRef>
          </c:tx>
          <c:marker>
            <c:symbol val="none"/>
          </c:marker>
          <c:xVal>
            <c:numRef>
              <c:f>Feuil1!$A$69:$A$74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Feuil1!$K$69:$K$74</c:f>
              <c:numCache>
                <c:formatCode>General</c:formatCode>
                <c:ptCount val="6"/>
                <c:pt idx="0">
                  <c:v>0.5</c:v>
                </c:pt>
                <c:pt idx="1">
                  <c:v>0.69342640361727081</c:v>
                </c:pt>
                <c:pt idx="2">
                  <c:v>0.60126102605590626</c:v>
                </c:pt>
                <c:pt idx="3">
                  <c:v>0.53949673227825112</c:v>
                </c:pt>
                <c:pt idx="4">
                  <c:v>0.72404031221026177</c:v>
                </c:pt>
                <c:pt idx="5">
                  <c:v>0.80900253592571703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C1-0F4D-8B03-0439C0EFA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5012152"/>
        <c:axId val="1835065672"/>
      </c:scatterChart>
      <c:valAx>
        <c:axId val="1805012152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crossAx val="1835065672"/>
        <c:crosses val="autoZero"/>
        <c:crossBetween val="midCat"/>
        <c:majorUnit val="1"/>
      </c:valAx>
      <c:valAx>
        <c:axId val="1835065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05012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exact</a:t>
            </a:r>
            <a:r>
              <a:rPr lang="en-US" sz="1100" baseline="0"/>
              <a:t> </a:t>
            </a:r>
            <a:r>
              <a:rPr lang="en-US" sz="1100"/>
              <a:t>recall/precision</a:t>
            </a:r>
            <a:r>
              <a:rPr lang="en-US" sz="1100" baseline="0"/>
              <a:t> diagram (non-normalized)</a:t>
            </a:r>
            <a:endParaRPr lang="en-US" sz="1100"/>
          </a:p>
        </c:rich>
      </c:tx>
      <c:layout>
        <c:manualLayout>
          <c:xMode val="edge"/>
          <c:yMode val="edge"/>
          <c:x val="0.1901554257341479"/>
          <c:y val="4.5261669024045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Feuil1!$D$7</c:f>
              <c:strCache>
                <c:ptCount val="1"/>
                <c:pt idx="0">
                  <c:v>recall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Feuil1!$D$9:$D$22</c:f>
              <c:numCache>
                <c:formatCode>0.00</c:formatCode>
                <c:ptCount val="14"/>
                <c:pt idx="0">
                  <c:v>0.2</c:v>
                </c:pt>
                <c:pt idx="1">
                  <c:v>0.4</c:v>
                </c:pt>
                <c:pt idx="2">
                  <c:v>0.4</c:v>
                </c:pt>
                <c:pt idx="3">
                  <c:v>0.6</c:v>
                </c:pt>
                <c:pt idx="4">
                  <c:v>0.6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1</c:v>
                </c:pt>
                <c:pt idx="13">
                  <c:v>1</c:v>
                </c:pt>
              </c:numCache>
            </c:numRef>
          </c:xVal>
          <c:yVal>
            <c:numRef>
              <c:f>Feuil1!$E$9:$E$22</c:f>
              <c:numCache>
                <c:formatCode>0.00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0.66666666666666663</c:v>
                </c:pt>
                <c:pt idx="3">
                  <c:v>0.75</c:v>
                </c:pt>
                <c:pt idx="4">
                  <c:v>0.6</c:v>
                </c:pt>
                <c:pt idx="5">
                  <c:v>0.66666666666666663</c:v>
                </c:pt>
                <c:pt idx="6">
                  <c:v>0.5714285714285714</c:v>
                </c:pt>
                <c:pt idx="7">
                  <c:v>0.5</c:v>
                </c:pt>
                <c:pt idx="8">
                  <c:v>0.44444444444444442</c:v>
                </c:pt>
                <c:pt idx="9">
                  <c:v>0.4</c:v>
                </c:pt>
                <c:pt idx="10">
                  <c:v>0.36363636363636365</c:v>
                </c:pt>
                <c:pt idx="11">
                  <c:v>0.33333333333333331</c:v>
                </c:pt>
                <c:pt idx="12">
                  <c:v>0.38461538461538464</c:v>
                </c:pt>
                <c:pt idx="13">
                  <c:v>0.35714285714285715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AB-5E41-ABAE-F23951D8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651519"/>
        <c:axId val="559575775"/>
      </c:scatterChart>
      <c:valAx>
        <c:axId val="559651519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recall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9575775"/>
        <c:crosses val="autoZero"/>
        <c:crossBetween val="midCat"/>
        <c:majorUnit val="0.1"/>
        <c:dispUnits>
          <c:custUnit val="1"/>
        </c:dispUnits>
      </c:valAx>
      <c:valAx>
        <c:axId val="55957577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precision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9651519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Interpolated</a:t>
            </a:r>
            <a:r>
              <a:rPr lang="en-US" sz="1100" baseline="0"/>
              <a:t> </a:t>
            </a:r>
            <a:r>
              <a:rPr lang="en-US" sz="1100"/>
              <a:t>recall/precision</a:t>
            </a:r>
            <a:r>
              <a:rPr lang="en-US" sz="1100" baseline="0"/>
              <a:t> diagram</a:t>
            </a:r>
            <a:endParaRPr lang="en-US" sz="1100"/>
          </a:p>
        </c:rich>
      </c:tx>
      <c:layout>
        <c:manualLayout>
          <c:xMode val="edge"/>
          <c:yMode val="edge"/>
          <c:x val="0.1901554257341479"/>
          <c:y val="4.52616690240452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Feuil1!$D$7</c:f>
              <c:strCache>
                <c:ptCount val="1"/>
                <c:pt idx="0">
                  <c:v>recall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Feuil1!$D$27:$D$37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Feuil1!$E$27:$E$37</c:f>
              <c:numCache>
                <c:formatCode>0.00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 formatCode="General">
                  <c:v>0.75</c:v>
                </c:pt>
                <c:pt idx="6" formatCode="General">
                  <c:v>0.75</c:v>
                </c:pt>
                <c:pt idx="7">
                  <c:v>0.66669999999999996</c:v>
                </c:pt>
                <c:pt idx="8">
                  <c:v>0.66669999999999996</c:v>
                </c:pt>
                <c:pt idx="9">
                  <c:v>0.3846</c:v>
                </c:pt>
                <c:pt idx="10">
                  <c:v>0.3846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E9-F84A-92F9-2BD4790AF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651519"/>
        <c:axId val="559575775"/>
      </c:scatterChart>
      <c:valAx>
        <c:axId val="559651519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recall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9575775"/>
        <c:crosses val="autoZero"/>
        <c:crossBetween val="midCat"/>
        <c:majorUnit val="0.1"/>
        <c:dispUnits>
          <c:custUnit val="1"/>
        </c:dispUnits>
      </c:valAx>
      <c:valAx>
        <c:axId val="55957577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precision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9651519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463550</xdr:colOff>
      <xdr:row>48</xdr:row>
      <xdr:rowOff>104775</xdr:rowOff>
    </xdr:from>
    <xdr:to>
      <xdr:col>7</xdr:col>
      <xdr:colOff>82550</xdr:colOff>
      <xdr:row>62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80</xdr:row>
      <xdr:rowOff>0</xdr:rowOff>
    </xdr:from>
    <xdr:to>
      <xdr:col>7</xdr:col>
      <xdr:colOff>444500</xdr:colOff>
      <xdr:row>94</xdr:row>
      <xdr:rowOff>76200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701675</xdr:colOff>
      <xdr:row>0</xdr:row>
      <xdr:rowOff>53975</xdr:rowOff>
    </xdr:from>
    <xdr:to>
      <xdr:col>12</xdr:col>
      <xdr:colOff>315383</xdr:colOff>
      <xdr:row>11</xdr:row>
      <xdr:rowOff>63500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C803CD4-638C-F842-A203-79A2FB39A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27</xdr:row>
      <xdr:rowOff>76200</xdr:rowOff>
    </xdr:from>
    <xdr:to>
      <xdr:col>9</xdr:col>
      <xdr:colOff>820208</xdr:colOff>
      <xdr:row>37</xdr:row>
      <xdr:rowOff>47625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9620FB3-E583-994C-B7F8-0C91017F9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4"/>
  <sheetViews>
    <sheetView tabSelected="1" zoomScale="200" zoomScaleNormal="200" zoomScalePageLayoutView="200" workbookViewId="0">
      <selection activeCell="E6" sqref="E6"/>
    </sheetView>
  </sheetViews>
  <sheetFormatPr baseColWidth="10" defaultRowHeight="16" x14ac:dyDescent="0.2"/>
  <sheetData>
    <row r="2" spans="1:9" x14ac:dyDescent="0.2">
      <c r="A2" s="15" t="s">
        <v>30</v>
      </c>
    </row>
    <row r="6" spans="1:9" x14ac:dyDescent="0.2">
      <c r="B6" t="s">
        <v>5</v>
      </c>
      <c r="C6">
        <v>5</v>
      </c>
    </row>
    <row r="7" spans="1:9" x14ac:dyDescent="0.2">
      <c r="A7" s="1"/>
      <c r="B7" s="1"/>
      <c r="C7" s="1"/>
      <c r="D7" s="1" t="s">
        <v>0</v>
      </c>
      <c r="E7" s="1" t="s">
        <v>1</v>
      </c>
    </row>
    <row r="8" spans="1:9" x14ac:dyDescent="0.2">
      <c r="A8" s="1"/>
      <c r="B8" s="1"/>
      <c r="C8" s="1" t="s">
        <v>2</v>
      </c>
      <c r="D8" s="1" t="s">
        <v>3</v>
      </c>
      <c r="E8" s="1" t="s">
        <v>4</v>
      </c>
    </row>
    <row r="9" spans="1:9" x14ac:dyDescent="0.2">
      <c r="A9" s="1">
        <v>1</v>
      </c>
      <c r="B9" s="2">
        <v>588</v>
      </c>
      <c r="C9" s="1">
        <v>1</v>
      </c>
      <c r="D9" s="7">
        <f>SUM(C9)/$C$6</f>
        <v>0.2</v>
      </c>
      <c r="E9" s="3">
        <f>SUM(C9)/A9</f>
        <v>1</v>
      </c>
      <c r="F9" s="8"/>
      <c r="G9" s="10"/>
    </row>
    <row r="10" spans="1:9" x14ac:dyDescent="0.2">
      <c r="A10" s="1">
        <v>2</v>
      </c>
      <c r="B10" s="2">
        <v>589</v>
      </c>
      <c r="C10" s="1">
        <v>1</v>
      </c>
      <c r="D10" s="7">
        <f>SUM(C9:C10)/$C$6</f>
        <v>0.4</v>
      </c>
      <c r="E10" s="3">
        <f>SUM(C9:C10)/A10</f>
        <v>1</v>
      </c>
      <c r="F10" s="8"/>
      <c r="G10" s="10"/>
    </row>
    <row r="11" spans="1:9" x14ac:dyDescent="0.2">
      <c r="A11" s="1">
        <f t="shared" ref="A11:A18" si="0">A10+1</f>
        <v>3</v>
      </c>
      <c r="B11" s="2">
        <v>576</v>
      </c>
      <c r="C11" s="1"/>
      <c r="D11" s="7">
        <f>SUM(C9:C11)/$C$6</f>
        <v>0.4</v>
      </c>
      <c r="E11" s="3">
        <f>SUM(C9:C11)/A11</f>
        <v>0.66666666666666663</v>
      </c>
      <c r="F11" s="8"/>
      <c r="G11" s="10"/>
    </row>
    <row r="12" spans="1:9" x14ac:dyDescent="0.2">
      <c r="A12" s="1">
        <f t="shared" si="0"/>
        <v>4</v>
      </c>
      <c r="B12" s="2">
        <v>590</v>
      </c>
      <c r="C12" s="1">
        <v>1</v>
      </c>
      <c r="D12" s="7">
        <f>SUM(C9:C12)/$C$6</f>
        <v>0.6</v>
      </c>
      <c r="E12" s="3">
        <f>SUM(C9:C12)/A12</f>
        <v>0.75</v>
      </c>
      <c r="F12" s="8"/>
      <c r="G12" s="10"/>
    </row>
    <row r="13" spans="1:9" x14ac:dyDescent="0.2">
      <c r="A13" s="1">
        <f t="shared" si="0"/>
        <v>5</v>
      </c>
      <c r="B13" s="2">
        <v>986</v>
      </c>
      <c r="C13" s="1"/>
      <c r="D13" s="7">
        <f>SUM(C9:C13)/$C$6</f>
        <v>0.6</v>
      </c>
      <c r="E13" s="3">
        <f>SUM(C9:C13)/A13</f>
        <v>0.6</v>
      </c>
      <c r="F13" s="8"/>
      <c r="G13" s="10"/>
    </row>
    <row r="14" spans="1:9" x14ac:dyDescent="0.2">
      <c r="A14" s="1">
        <f t="shared" si="0"/>
        <v>6</v>
      </c>
      <c r="B14" s="2">
        <v>592</v>
      </c>
      <c r="C14" s="1">
        <v>1</v>
      </c>
      <c r="D14" s="7">
        <f>SUM(C9:C14)/$C$6</f>
        <v>0.8</v>
      </c>
      <c r="E14" s="3">
        <f>SUM(C8:C14)/A14</f>
        <v>0.66666666666666663</v>
      </c>
      <c r="F14" s="8"/>
      <c r="G14" s="10"/>
      <c r="H14" t="s">
        <v>9</v>
      </c>
      <c r="I14" s="12"/>
    </row>
    <row r="15" spans="1:9" x14ac:dyDescent="0.2">
      <c r="A15" s="1">
        <f t="shared" si="0"/>
        <v>7</v>
      </c>
      <c r="B15" s="2">
        <v>884</v>
      </c>
      <c r="C15" s="1"/>
      <c r="D15" s="7">
        <f>SUM(C9:C15)/$C$6</f>
        <v>0.8</v>
      </c>
      <c r="E15" s="3">
        <f>SUM(C9:C15)/A15</f>
        <v>0.5714285714285714</v>
      </c>
      <c r="F15" s="8"/>
      <c r="G15" s="10"/>
      <c r="I15" s="12"/>
    </row>
    <row r="16" spans="1:9" x14ac:dyDescent="0.2">
      <c r="A16" s="1">
        <f t="shared" si="0"/>
        <v>8</v>
      </c>
      <c r="B16" s="2">
        <v>988</v>
      </c>
      <c r="C16" s="1"/>
      <c r="D16" s="7">
        <f>SUM(C9:C16)/$C$6</f>
        <v>0.8</v>
      </c>
      <c r="E16" s="3">
        <f>SUM(C9:C16)/A16</f>
        <v>0.5</v>
      </c>
      <c r="F16" s="8"/>
      <c r="G16" s="10"/>
      <c r="I16" s="12"/>
    </row>
    <row r="17" spans="1:9" x14ac:dyDescent="0.2">
      <c r="A17" s="1">
        <f t="shared" si="0"/>
        <v>9</v>
      </c>
      <c r="B17" s="2">
        <v>578</v>
      </c>
      <c r="C17" s="1"/>
      <c r="D17" s="7">
        <f>SUM(C9:C17)/$C$6</f>
        <v>0.8</v>
      </c>
      <c r="E17" s="3">
        <f>SUM(C9:C17)/A17</f>
        <v>0.44444444444444442</v>
      </c>
      <c r="F17" s="8"/>
      <c r="G17" s="10"/>
      <c r="I17" s="12"/>
    </row>
    <row r="18" spans="1:9" x14ac:dyDescent="0.2">
      <c r="A18" s="1">
        <f t="shared" si="0"/>
        <v>10</v>
      </c>
      <c r="B18" s="2">
        <v>985</v>
      </c>
      <c r="C18" s="1"/>
      <c r="D18" s="7">
        <f>SUM(C9:C18)/$C$6</f>
        <v>0.8</v>
      </c>
      <c r="E18" s="3">
        <f>SUM(C9:C18)/A18</f>
        <v>0.4</v>
      </c>
      <c r="F18" s="8"/>
      <c r="G18" s="10"/>
      <c r="I18" s="12"/>
    </row>
    <row r="19" spans="1:9" x14ac:dyDescent="0.2">
      <c r="A19" s="1">
        <v>11</v>
      </c>
      <c r="B19" s="2">
        <v>103</v>
      </c>
      <c r="C19" s="1"/>
      <c r="D19" s="7">
        <f>SUM(C9:C19)/$C$6</f>
        <v>0.8</v>
      </c>
      <c r="E19" s="3">
        <f>SUM(C9:C19)/A19</f>
        <v>0.36363636363636365</v>
      </c>
      <c r="F19" s="8"/>
      <c r="G19" s="10"/>
      <c r="I19" s="12"/>
    </row>
    <row r="20" spans="1:9" x14ac:dyDescent="0.2">
      <c r="A20" s="1">
        <v>12</v>
      </c>
      <c r="B20" s="2">
        <v>591</v>
      </c>
      <c r="C20" s="1"/>
      <c r="D20" s="7">
        <f>SUM(C9:C20)/$C$6</f>
        <v>0.8</v>
      </c>
      <c r="E20" s="3">
        <f>SUM(C9:C20)/A20</f>
        <v>0.33333333333333331</v>
      </c>
      <c r="F20" s="8"/>
      <c r="G20" s="10"/>
      <c r="I20" s="12"/>
    </row>
    <row r="21" spans="1:9" x14ac:dyDescent="0.2">
      <c r="A21" s="1">
        <v>13</v>
      </c>
      <c r="B21" s="2">
        <v>572</v>
      </c>
      <c r="C21" s="1">
        <v>1</v>
      </c>
      <c r="D21" s="7">
        <f>SUM(C9:C21)/$C$6</f>
        <v>1</v>
      </c>
      <c r="E21" s="3">
        <f>SUM(C9:C21)/A21</f>
        <v>0.38461538461538464</v>
      </c>
      <c r="F21" s="8"/>
      <c r="G21" s="10"/>
      <c r="I21" s="12"/>
    </row>
    <row r="22" spans="1:9" x14ac:dyDescent="0.2">
      <c r="A22" s="1">
        <v>14</v>
      </c>
      <c r="B22" s="2">
        <v>990</v>
      </c>
      <c r="C22" s="1"/>
      <c r="D22" s="7">
        <f>SUM(C9:C22)/$C$6</f>
        <v>1</v>
      </c>
      <c r="E22" s="3">
        <f>SUM(C9:C22)/A22</f>
        <v>0.35714285714285715</v>
      </c>
      <c r="F22" s="8"/>
      <c r="G22" s="10"/>
      <c r="I22" s="12"/>
    </row>
    <row r="25" spans="1:9" ht="17" thickBot="1" x14ac:dyDescent="0.25">
      <c r="C25" t="s">
        <v>6</v>
      </c>
      <c r="H25" t="s">
        <v>27</v>
      </c>
    </row>
    <row r="26" spans="1:9" ht="18" thickBot="1" x14ac:dyDescent="0.25">
      <c r="D26" s="4" t="s">
        <v>7</v>
      </c>
      <c r="E26" s="4" t="s">
        <v>8</v>
      </c>
      <c r="H26" s="11">
        <f>(E9+E10+E12+E14+E21)/5</f>
        <v>0.76025641025641022</v>
      </c>
    </row>
    <row r="27" spans="1:9" ht="17" thickBot="1" x14ac:dyDescent="0.25">
      <c r="D27" s="6">
        <v>0</v>
      </c>
      <c r="E27" s="5">
        <v>1</v>
      </c>
    </row>
    <row r="28" spans="1:9" ht="17" thickBot="1" x14ac:dyDescent="0.25">
      <c r="D28" s="9">
        <v>0.1</v>
      </c>
      <c r="E28" s="5">
        <v>1</v>
      </c>
    </row>
    <row r="29" spans="1:9" ht="17" thickBot="1" x14ac:dyDescent="0.25">
      <c r="D29" s="4">
        <v>0.2</v>
      </c>
      <c r="E29" s="5">
        <v>1</v>
      </c>
    </row>
    <row r="30" spans="1:9" ht="17" thickBot="1" x14ac:dyDescent="0.25">
      <c r="D30" s="6">
        <v>0.3</v>
      </c>
      <c r="E30" s="5">
        <v>1</v>
      </c>
    </row>
    <row r="31" spans="1:9" ht="17" thickBot="1" x14ac:dyDescent="0.25">
      <c r="D31" s="9">
        <v>0.4</v>
      </c>
      <c r="E31" s="5">
        <v>1</v>
      </c>
    </row>
    <row r="32" spans="1:9" ht="17" thickBot="1" x14ac:dyDescent="0.25">
      <c r="D32" s="4">
        <v>0.5</v>
      </c>
      <c r="E32" s="4">
        <v>0.75</v>
      </c>
    </row>
    <row r="33" spans="1:9" ht="17" thickBot="1" x14ac:dyDescent="0.25">
      <c r="D33" s="6">
        <v>0.6</v>
      </c>
      <c r="E33" s="4">
        <v>0.75</v>
      </c>
    </row>
    <row r="34" spans="1:9" ht="17" thickBot="1" x14ac:dyDescent="0.25">
      <c r="D34" s="9">
        <v>0.7</v>
      </c>
      <c r="E34" s="5">
        <v>0.66669999999999996</v>
      </c>
    </row>
    <row r="35" spans="1:9" ht="17" thickBot="1" x14ac:dyDescent="0.25">
      <c r="D35" s="4">
        <v>0.8</v>
      </c>
      <c r="E35" s="5">
        <v>0.66669999999999996</v>
      </c>
    </row>
    <row r="36" spans="1:9" ht="17" thickBot="1" x14ac:dyDescent="0.25">
      <c r="D36" s="6">
        <v>0.9</v>
      </c>
      <c r="E36" s="5">
        <v>0.3846</v>
      </c>
    </row>
    <row r="37" spans="1:9" ht="17" thickBot="1" x14ac:dyDescent="0.25">
      <c r="D37" s="9">
        <v>1</v>
      </c>
      <c r="E37" s="5">
        <v>0.3846</v>
      </c>
    </row>
    <row r="40" spans="1:9" x14ac:dyDescent="0.2">
      <c r="A40" s="13" t="s">
        <v>28</v>
      </c>
    </row>
    <row r="41" spans="1:9" x14ac:dyDescent="0.2">
      <c r="A41" s="16"/>
      <c r="B41" s="1" t="s">
        <v>16</v>
      </c>
      <c r="C41" s="1" t="s">
        <v>17</v>
      </c>
      <c r="D41" s="1" t="s">
        <v>18</v>
      </c>
      <c r="E41" s="17"/>
      <c r="F41" s="1" t="s">
        <v>19</v>
      </c>
      <c r="G41" s="1" t="s">
        <v>20</v>
      </c>
      <c r="H41" s="1"/>
      <c r="I41" s="1" t="s">
        <v>21</v>
      </c>
    </row>
    <row r="42" spans="1:9" x14ac:dyDescent="0.2">
      <c r="A42" s="16">
        <v>1</v>
      </c>
      <c r="B42" s="16" t="s">
        <v>10</v>
      </c>
      <c r="C42" s="16">
        <v>1</v>
      </c>
      <c r="D42" s="16">
        <f>C42</f>
        <v>1</v>
      </c>
      <c r="F42" s="16">
        <v>2</v>
      </c>
      <c r="G42" s="16">
        <f>F42</f>
        <v>2</v>
      </c>
      <c r="H42" s="16"/>
      <c r="I42" s="16">
        <f>D42/G42</f>
        <v>0.5</v>
      </c>
    </row>
    <row r="43" spans="1:9" x14ac:dyDescent="0.2">
      <c r="A43" s="16">
        <v>2</v>
      </c>
      <c r="B43" s="16" t="s">
        <v>11</v>
      </c>
      <c r="C43" s="16">
        <v>2</v>
      </c>
      <c r="D43" s="16">
        <f>D42+C43</f>
        <v>3</v>
      </c>
      <c r="F43" s="16">
        <v>2</v>
      </c>
      <c r="G43" s="16">
        <f>G42+F43</f>
        <v>4</v>
      </c>
      <c r="H43" s="16"/>
      <c r="I43" s="16">
        <f t="shared" ref="I43:I47" si="1">D43/G43</f>
        <v>0.75</v>
      </c>
    </row>
    <row r="44" spans="1:9" x14ac:dyDescent="0.2">
      <c r="A44" s="16">
        <v>3</v>
      </c>
      <c r="B44" s="16" t="s">
        <v>12</v>
      </c>
      <c r="C44" s="16">
        <v>0</v>
      </c>
      <c r="D44" s="16">
        <f t="shared" ref="D44:D47" si="2">D43+C44</f>
        <v>3</v>
      </c>
      <c r="F44" s="16">
        <v>1</v>
      </c>
      <c r="G44" s="16">
        <f t="shared" ref="G44:G47" si="3">G43+F44</f>
        <v>5</v>
      </c>
      <c r="H44" s="16"/>
      <c r="I44" s="16">
        <f t="shared" si="1"/>
        <v>0.6</v>
      </c>
    </row>
    <row r="45" spans="1:9" x14ac:dyDescent="0.2">
      <c r="A45" s="16">
        <v>4</v>
      </c>
      <c r="B45" s="16" t="s">
        <v>13</v>
      </c>
      <c r="C45" s="16">
        <v>0</v>
      </c>
      <c r="D45" s="16">
        <f t="shared" si="2"/>
        <v>3</v>
      </c>
      <c r="F45" s="16">
        <v>1</v>
      </c>
      <c r="G45" s="16">
        <f t="shared" si="3"/>
        <v>6</v>
      </c>
      <c r="H45" s="16"/>
      <c r="I45" s="16">
        <f t="shared" si="1"/>
        <v>0.5</v>
      </c>
    </row>
    <row r="46" spans="1:9" x14ac:dyDescent="0.2">
      <c r="A46" s="16">
        <v>5</v>
      </c>
      <c r="B46" s="16" t="s">
        <v>14</v>
      </c>
      <c r="C46" s="16">
        <v>2</v>
      </c>
      <c r="D46" s="16">
        <f t="shared" si="2"/>
        <v>5</v>
      </c>
      <c r="F46" s="16">
        <v>0</v>
      </c>
      <c r="G46" s="16">
        <f t="shared" si="3"/>
        <v>6</v>
      </c>
      <c r="H46" s="16"/>
      <c r="I46" s="16">
        <f t="shared" si="1"/>
        <v>0.83333333333333337</v>
      </c>
    </row>
    <row r="47" spans="1:9" x14ac:dyDescent="0.2">
      <c r="A47" s="16">
        <v>6</v>
      </c>
      <c r="B47" s="16" t="s">
        <v>15</v>
      </c>
      <c r="C47" s="16">
        <v>1</v>
      </c>
      <c r="D47" s="16">
        <f t="shared" si="2"/>
        <v>6</v>
      </c>
      <c r="F47" s="16">
        <v>0</v>
      </c>
      <c r="G47" s="16">
        <f t="shared" si="3"/>
        <v>6</v>
      </c>
      <c r="H47" s="16"/>
      <c r="I47" s="16">
        <f t="shared" si="1"/>
        <v>1</v>
      </c>
    </row>
    <row r="67" spans="1:11" x14ac:dyDescent="0.2">
      <c r="A67" s="14" t="s">
        <v>29</v>
      </c>
    </row>
    <row r="68" spans="1:11" x14ac:dyDescent="0.2">
      <c r="A68" s="16"/>
      <c r="B68" s="16" t="s">
        <v>16</v>
      </c>
      <c r="C68" s="16" t="s">
        <v>17</v>
      </c>
      <c r="D68" s="16" t="s">
        <v>26</v>
      </c>
      <c r="E68" s="16" t="s">
        <v>25</v>
      </c>
      <c r="F68" s="16" t="s">
        <v>22</v>
      </c>
      <c r="H68" s="16" t="s">
        <v>19</v>
      </c>
      <c r="I68" s="16" t="s">
        <v>24</v>
      </c>
      <c r="J68" s="16"/>
      <c r="K68" s="16" t="s">
        <v>23</v>
      </c>
    </row>
    <row r="69" spans="1:11" x14ac:dyDescent="0.2">
      <c r="A69" s="16">
        <v>1</v>
      </c>
      <c r="B69" s="16" t="s">
        <v>10</v>
      </c>
      <c r="C69" s="16">
        <v>1</v>
      </c>
      <c r="D69" s="16">
        <f>1/LOG((A69+1),2)</f>
        <v>1</v>
      </c>
      <c r="E69" s="16">
        <f t="shared" ref="E69:E74" si="4">C69/LOG((A69+1),2)</f>
        <v>1</v>
      </c>
      <c r="F69" s="16">
        <f>C69/LOG((A69+1),2)</f>
        <v>1</v>
      </c>
      <c r="H69" s="16">
        <v>2</v>
      </c>
      <c r="I69" s="16">
        <f>H69/LOG((A69+1),2)</f>
        <v>2</v>
      </c>
      <c r="J69" s="16"/>
      <c r="K69" s="16">
        <f>F69/I69</f>
        <v>0.5</v>
      </c>
    </row>
    <row r="70" spans="1:11" x14ac:dyDescent="0.2">
      <c r="A70" s="16">
        <v>2</v>
      </c>
      <c r="B70" s="16" t="s">
        <v>11</v>
      </c>
      <c r="C70" s="16">
        <v>2</v>
      </c>
      <c r="D70" s="16">
        <f t="shared" ref="D70:D74" si="5">1/LOG((A70+1),2)</f>
        <v>0.63092975357145742</v>
      </c>
      <c r="E70" s="16">
        <f t="shared" si="4"/>
        <v>1.2618595071429148</v>
      </c>
      <c r="F70" s="16">
        <f>F69+C70/LOG((A70+1),2)</f>
        <v>2.2618595071429146</v>
      </c>
      <c r="H70" s="16">
        <v>2</v>
      </c>
      <c r="I70" s="16">
        <f>I69+ H70/LOG((A70+1),2)</f>
        <v>3.2618595071429146</v>
      </c>
      <c r="J70" s="16"/>
      <c r="K70" s="16">
        <f t="shared" ref="K70:K74" si="6">F70/I70</f>
        <v>0.69342640361727081</v>
      </c>
    </row>
    <row r="71" spans="1:11" x14ac:dyDescent="0.2">
      <c r="A71" s="16">
        <v>3</v>
      </c>
      <c r="B71" s="16" t="s">
        <v>12</v>
      </c>
      <c r="C71" s="16">
        <v>0</v>
      </c>
      <c r="D71" s="16">
        <f t="shared" si="5"/>
        <v>0.5</v>
      </c>
      <c r="E71" s="16">
        <f t="shared" si="4"/>
        <v>0</v>
      </c>
      <c r="F71" s="16">
        <f>F70+C71/LOG((A71+1),2)</f>
        <v>2.2618595071429146</v>
      </c>
      <c r="H71" s="16">
        <v>1</v>
      </c>
      <c r="I71" s="16">
        <f>I70+ H71/LOG((A71+1),2)</f>
        <v>3.7618595071429146</v>
      </c>
      <c r="J71" s="16"/>
      <c r="K71" s="16">
        <f t="shared" si="6"/>
        <v>0.60126102605590626</v>
      </c>
    </row>
    <row r="72" spans="1:11" x14ac:dyDescent="0.2">
      <c r="A72" s="16">
        <v>4</v>
      </c>
      <c r="B72" s="16" t="s">
        <v>13</v>
      </c>
      <c r="C72" s="16">
        <v>0</v>
      </c>
      <c r="D72" s="16">
        <f t="shared" si="5"/>
        <v>0.43067655807339306</v>
      </c>
      <c r="E72" s="16">
        <f t="shared" si="4"/>
        <v>0</v>
      </c>
      <c r="F72" s="16">
        <f>F71+C72/LOG((A72+1),2)</f>
        <v>2.2618595071429146</v>
      </c>
      <c r="H72" s="16">
        <v>1</v>
      </c>
      <c r="I72" s="16">
        <f>I71+ H72/LOG((A72+1),2)</f>
        <v>4.1925360652163075</v>
      </c>
      <c r="J72" s="16"/>
      <c r="K72" s="16">
        <f t="shared" si="6"/>
        <v>0.53949673227825112</v>
      </c>
    </row>
    <row r="73" spans="1:11" x14ac:dyDescent="0.2">
      <c r="A73" s="16">
        <v>5</v>
      </c>
      <c r="B73" s="16" t="s">
        <v>14</v>
      </c>
      <c r="C73" s="16">
        <v>2</v>
      </c>
      <c r="D73" s="16">
        <f t="shared" si="5"/>
        <v>0.38685280723454163</v>
      </c>
      <c r="E73" s="16">
        <f t="shared" si="4"/>
        <v>0.77370561446908326</v>
      </c>
      <c r="F73" s="16">
        <f>F72+C73/LOG((A73+1),2)</f>
        <v>3.0355651216119979</v>
      </c>
      <c r="H73" s="16">
        <v>0</v>
      </c>
      <c r="I73" s="16">
        <f>I72+ H73/LOG((A73+1),2)</f>
        <v>4.1925360652163075</v>
      </c>
      <c r="J73" s="16"/>
      <c r="K73" s="16">
        <f t="shared" si="6"/>
        <v>0.72404031221026177</v>
      </c>
    </row>
    <row r="74" spans="1:11" x14ac:dyDescent="0.2">
      <c r="A74" s="16">
        <v>6</v>
      </c>
      <c r="B74" s="16" t="s">
        <v>15</v>
      </c>
      <c r="C74" s="16">
        <v>1</v>
      </c>
      <c r="D74" s="16">
        <f t="shared" si="5"/>
        <v>0.35620718710802218</v>
      </c>
      <c r="E74" s="16">
        <f t="shared" si="4"/>
        <v>0.35620718710802218</v>
      </c>
      <c r="F74" s="16">
        <f>F73+C74/LOG((A74+1),2)</f>
        <v>3.3917723087200202</v>
      </c>
      <c r="H74" s="16">
        <v>0</v>
      </c>
      <c r="I74" s="16">
        <f>I73+ H74/LOG((A74+1),2)</f>
        <v>4.1925360652163075</v>
      </c>
      <c r="J74" s="16"/>
      <c r="K74" s="16">
        <f t="shared" si="6"/>
        <v>0.80900253592571703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Laboratoire d'Informatique de Grenoble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Mulhem</dc:creator>
  <cp:lastModifiedBy>Microsoft Office User</cp:lastModifiedBy>
  <dcterms:created xsi:type="dcterms:W3CDTF">2018-11-12T12:56:44Z</dcterms:created>
  <dcterms:modified xsi:type="dcterms:W3CDTF">2020-11-19T18:03:28Z</dcterms:modified>
</cp:coreProperties>
</file>